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7500" activeTab="2"/>
  </bookViews>
  <sheets>
    <sheet name="OCTUBRE 2015" sheetId="4" r:id="rId1"/>
    <sheet name="NOVIEMBRE2015" sheetId="1" r:id="rId2"/>
    <sheet name="DICIEMBRE2015" sheetId="3" r:id="rId3"/>
  </sheets>
  <definedNames>
    <definedName name="_xlnm._FilterDatabase" localSheetId="2" hidden="1">DICIEMBRE2015!$B$4:$T$50</definedName>
    <definedName name="_xlnm._FilterDatabase" localSheetId="1" hidden="1">NOVIEMBRE2015!$B$4:$T$47</definedName>
    <definedName name="_xlnm._FilterDatabase" localSheetId="0" hidden="1">'OCTUBRE 2015'!$B$4:$T$45</definedName>
  </definedNames>
  <calcPr calcId="145621"/>
</workbook>
</file>

<file path=xl/calcChain.xml><?xml version="1.0" encoding="utf-8"?>
<calcChain xmlns="http://schemas.openxmlformats.org/spreadsheetml/2006/main">
  <c r="L32" i="1" l="1"/>
  <c r="S24" i="3" l="1"/>
  <c r="S25" i="3"/>
  <c r="S26" i="3"/>
  <c r="S27" i="3"/>
  <c r="S38" i="3" l="1"/>
  <c r="S8" i="3"/>
  <c r="S34" i="3" l="1"/>
  <c r="N35" i="1"/>
  <c r="S5" i="1" l="1"/>
  <c r="S9" i="4" l="1"/>
  <c r="L26" i="4"/>
  <c r="S35" i="3" l="1"/>
  <c r="L11" i="3" l="1"/>
  <c r="S21" i="3" l="1"/>
  <c r="S22" i="3"/>
  <c r="S23" i="3"/>
  <c r="S28" i="3"/>
  <c r="S29" i="3"/>
  <c r="S30" i="3"/>
  <c r="S31" i="3"/>
  <c r="S32" i="3"/>
  <c r="S33" i="3"/>
  <c r="S36" i="3"/>
  <c r="S37" i="3"/>
  <c r="L7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L27" i="4" l="1"/>
  <c r="L31" i="4"/>
  <c r="L11" i="4" l="1"/>
  <c r="L12" i="4"/>
  <c r="L8" i="4"/>
  <c r="S30" i="4" l="1"/>
  <c r="S31" i="4"/>
  <c r="S27" i="4" l="1"/>
  <c r="S29" i="4"/>
  <c r="S33" i="4"/>
  <c r="S25" i="4"/>
  <c r="S26" i="4" l="1"/>
  <c r="S32" i="4" l="1"/>
  <c r="S21" i="4"/>
  <c r="S28" i="4"/>
  <c r="S24" i="4"/>
  <c r="S11" i="4"/>
  <c r="S23" i="4"/>
  <c r="S20" i="4"/>
  <c r="S19" i="4"/>
  <c r="S5" i="4"/>
  <c r="S18" i="4"/>
  <c r="S17" i="4"/>
  <c r="S16" i="4"/>
  <c r="S12" i="4"/>
  <c r="S14" i="4"/>
  <c r="S7" i="4"/>
  <c r="S6" i="4"/>
  <c r="S13" i="4"/>
  <c r="S10" i="4"/>
  <c r="S8" i="4"/>
  <c r="S22" i="4"/>
  <c r="S13" i="3" l="1"/>
  <c r="S9" i="3"/>
  <c r="S17" i="1" l="1"/>
  <c r="S18" i="1"/>
  <c r="S7" i="1"/>
  <c r="S6" i="1" l="1"/>
  <c r="S15" i="1"/>
  <c r="S12" i="1"/>
  <c r="S10" i="1"/>
  <c r="S20" i="3" l="1"/>
  <c r="S11" i="3"/>
  <c r="S19" i="3"/>
  <c r="S18" i="3"/>
  <c r="S17" i="3"/>
  <c r="S16" i="3"/>
  <c r="S10" i="3"/>
  <c r="S15" i="3"/>
  <c r="S14" i="3"/>
  <c r="S12" i="3"/>
  <c r="S5" i="3"/>
  <c r="S6" i="3"/>
  <c r="S7" i="3"/>
  <c r="S16" i="1"/>
  <c r="S14" i="1"/>
  <c r="S9" i="1"/>
  <c r="S13" i="1"/>
  <c r="S8" i="1"/>
  <c r="S11" i="1"/>
</calcChain>
</file>

<file path=xl/sharedStrings.xml><?xml version="1.0" encoding="utf-8"?>
<sst xmlns="http://schemas.openxmlformats.org/spreadsheetml/2006/main" count="885" uniqueCount="177">
  <si>
    <t>INSTITUTO VERACRUZANO DE ACCESO A LA INFORMACION</t>
  </si>
  <si>
    <t>Área</t>
  </si>
  <si>
    <t>Periodo del Informe</t>
  </si>
  <si>
    <t>Objeto o Motivo de la Comisión</t>
  </si>
  <si>
    <t>Núm. de Servidores Públicos Comisionados</t>
  </si>
  <si>
    <t>Núm. de Comisiones por Nivel Jerárquico</t>
  </si>
  <si>
    <t>Lugar de la Comisión</t>
  </si>
  <si>
    <t>Destino de la Comisión</t>
  </si>
  <si>
    <t>Fecha de Inicio</t>
  </si>
  <si>
    <t>Fecha de Termino</t>
  </si>
  <si>
    <t>Origen del Recurso</t>
  </si>
  <si>
    <t>Alimentos</t>
  </si>
  <si>
    <t>Hospedaje</t>
  </si>
  <si>
    <t>Pasajes</t>
  </si>
  <si>
    <t>Peajes</t>
  </si>
  <si>
    <t>Traslados Locales</t>
  </si>
  <si>
    <t>Combustibles</t>
  </si>
  <si>
    <t>Servicio Telefónico Convencional</t>
  </si>
  <si>
    <t>Importe Ejercido</t>
  </si>
  <si>
    <t>Responsable que Proporciona la Información</t>
  </si>
  <si>
    <t>SA</t>
  </si>
  <si>
    <t>N/A</t>
  </si>
  <si>
    <t>ESTATAL</t>
  </si>
  <si>
    <t>PRESUPUESTO DE EGRESOS 2015</t>
  </si>
  <si>
    <t>OFICINA DE CONTABILIDAD</t>
  </si>
  <si>
    <t>CG</t>
  </si>
  <si>
    <t>NACIONAL</t>
  </si>
  <si>
    <t>USI</t>
  </si>
  <si>
    <t>DAF</t>
  </si>
  <si>
    <t>DDP</t>
  </si>
  <si>
    <t>SE</t>
  </si>
  <si>
    <t>DAJ</t>
  </si>
  <si>
    <t>PCG</t>
  </si>
  <si>
    <t>Presidencia del Consejo General</t>
  </si>
  <si>
    <t>Consejo General</t>
  </si>
  <si>
    <t>Secretaria Acuerdos</t>
  </si>
  <si>
    <t>Dirección de Datos Personales</t>
  </si>
  <si>
    <t>DCVC</t>
  </si>
  <si>
    <t>Dirección de Capacitación y Vinculación Ciudadana</t>
  </si>
  <si>
    <t>UCSI</t>
  </si>
  <si>
    <t>Unidad de Comunicación Social e Imagen</t>
  </si>
  <si>
    <t>UA</t>
  </si>
  <si>
    <t>Unidad de Acceso</t>
  </si>
  <si>
    <t>OCI</t>
  </si>
  <si>
    <t>Órgano de Control Interno</t>
  </si>
  <si>
    <t>Secretaria Ejecutiva</t>
  </si>
  <si>
    <t>Dirección de Administración y Finanzas</t>
  </si>
  <si>
    <t>Dirección de Asuntos Jurídicos</t>
  </si>
  <si>
    <t>Unidad de Sistemas Informáticos</t>
  </si>
  <si>
    <t>UAIP</t>
  </si>
  <si>
    <t>Unidad de Acceso a la Información Pública</t>
  </si>
  <si>
    <t>VIÁTICOS EJERCIDOS EN EL MES DE OCTUBRE 2015</t>
  </si>
  <si>
    <t>OCTUBRE</t>
  </si>
  <si>
    <t>POZA RICA Y TUXPAN, VERACRUZ</t>
  </si>
  <si>
    <t>MEXICO, D.F.</t>
  </si>
  <si>
    <t>VILLAHERMOSA, TABASCO</t>
  </si>
  <si>
    <t>DVCV</t>
  </si>
  <si>
    <t>HUATUSCO, VERACRUZ</t>
  </si>
  <si>
    <t>LAS CHOAPAS, VER</t>
  </si>
  <si>
    <t>TRASLADAR A PRESIDENCIA CONSEJO GENERAL</t>
  </si>
  <si>
    <t xml:space="preserve">ASISTENCIA AL EVENTO "GIRA POR LA TRANSPARENCIA" </t>
  </si>
  <si>
    <t>CHETUMAL, QUINTANA ROO</t>
  </si>
  <si>
    <t>REALIZAR VERIFICACIONES INTEGRALES EN AYUNTAMIENTOS</t>
  </si>
  <si>
    <t>TLALTETELA-TLACOTEPEC DE MEJIA-TENAMPA-SOCHIAPAN-PUENTE NACIONAL-PASO DE OVEJAS-HUATUSCO- COMAPA, VERACRUZ</t>
  </si>
  <si>
    <t>ACTOPAN-ALTO LUCERO-JUCHIQUE DE FERRER-YECUATLA-MISANTLA-TENOCHTITLAN, VERACRUZ</t>
  </si>
  <si>
    <t>TOMATLAN, HUATUSCO Y TLALTETELA, VERACRUZ</t>
  </si>
  <si>
    <t>VIÁTICOS EJERCIDOS EN EL MES DE NOVIEMBRE 2015</t>
  </si>
  <si>
    <t>NOVIEMBRE</t>
  </si>
  <si>
    <t>TOTUTLA, ATZACAN, LA PERLA, VERACRUZ</t>
  </si>
  <si>
    <t>MEXICO, DF</t>
  </si>
  <si>
    <t>ASISTIR A LA "CUMBRE GLOBAL DE LA ALIANZA PARA EL GOBIERNO"</t>
  </si>
  <si>
    <t>PRESUPUESTO DE EGRESOS 2016</t>
  </si>
  <si>
    <t>ACTOPAN, ALTO LUCERO DE GUTIERREXZ BARRIOS, JUCHIQUE DE FERRER, YECUATLA, MISANTLA, TENOCHTITLANY COLIPA, VERACRUZ</t>
  </si>
  <si>
    <t>ZARAGOZA, MECAYAPAN, ITS ACAYUCAN, OLUTLA, OTEAPAN, CHINAMECA Y SOCONUSCO</t>
  </si>
  <si>
    <t>HUEYAPAN DE OCAMPO, TEXISTEPEC, TATAHUICAPAN Y SAYULA ALEMAN, VER</t>
  </si>
  <si>
    <t>POZA RICA, VERACRUZ</t>
  </si>
  <si>
    <t>CATEMACO, SAN ANDRES TUXTLA, SANTIAGO TUXTLA, ANGEL R. CABADA, LERDO DE TEJADA, SALA BARRANCA</t>
  </si>
  <si>
    <t xml:space="preserve">ASISTIR AL EVENTO SEMANDA DE LA COMUNICACIÓN </t>
  </si>
  <si>
    <t>BOCA DEL RIO, VERACRUZ</t>
  </si>
  <si>
    <t xml:space="preserve">IMPARTIR EL CURSO SOBRE OBLIGACIONES DE TRANSPARENCIA DE LA LEY GENERAL </t>
  </si>
  <si>
    <t>CASTILLO DE TEAYO,TIHUATLAN,CAZONES DE HERRERA, PAPANTLA</t>
  </si>
  <si>
    <t xml:space="preserve"> ANGEL R. CABADA SALTA BARRANCA, LERDO DE TEJADA, ALVARADO </t>
  </si>
  <si>
    <t>TLAPACOYAN, MARTINEZ DE LA TORRE, SAN RAFAEL, GUTIERREZ ZAMORA, TECOLUTLA Y NAUTLA</t>
  </si>
  <si>
    <t>ASISTENCIA AL EVENTO "SEMANA DE LA COMUNICACIÓN"</t>
  </si>
  <si>
    <t>TZOMPANTECEC, TLAXCALA</t>
  </si>
  <si>
    <t>ASISTIR A LA MESA DE DIÁLOGO POR LA TRANSPARENCIA</t>
  </si>
  <si>
    <t>ACULA, IXMATLAHUACÁN, AMATITLÁN, VERACRUZ</t>
  </si>
  <si>
    <t>JÁLTIPAN, MANLIO FABIO ALTAMIRANO, VERACRUZ</t>
  </si>
  <si>
    <t xml:space="preserve">ASISTIR AL "X ANIVERSARIO DEL COLECTIVO POR LA TRANSPARENCIA" </t>
  </si>
  <si>
    <t>IXMATLAHUACAN Y LERDO DE TEJADA</t>
  </si>
  <si>
    <t>IMPARTIR CURSO SOBRE "OBLIGACIONES DE TRANSPARENCIA DE LA LEY GENERAL"</t>
  </si>
  <si>
    <t>SAN ANDRES TUXTLA, VERACRUZ</t>
  </si>
  <si>
    <t>ASISTENCIA  A LA "GIRA POR LA TRANSPARENCIA" EN CHIAPAS Y LA "SEMANA ESTATAL DE LA TRANSPARENCIA" EN TABASCO</t>
  </si>
  <si>
    <t>SAN CRISTOBAL DE LAS CASAS, CHIAPAS Y VILLAHERMOSA, TABASCO</t>
  </si>
  <si>
    <t xml:space="preserve">JUAN RODRIGUEZ CLARA, ISLA, JOSE AZUETA </t>
  </si>
  <si>
    <t>VIÁTICOS EJERCIDOS EN EL MES DE DICIEMBRE 2015</t>
  </si>
  <si>
    <t>DICIEMBRE</t>
  </si>
  <si>
    <t>CASTILLO DE TEAYO, TIHUATLAN, CAZONES DE HERRERA, COATZINTLA, PAPANTLA , TECOLUTLA, VERACRUZ</t>
  </si>
  <si>
    <t>TLAPACOYAN, MARTINEZ DE LA TORRE, SAN RAFAEL, GUTIERREZ ZAMORA, NAUTLA, VEGA DE ALATORRE, VERACRUZ</t>
  </si>
  <si>
    <t>ACULA, AMATITLAN E IXMATLAHUACAN, VERACRUZ</t>
  </si>
  <si>
    <t>ANGEL R. CABADA, LERDO DE TEJADA, SALTABARRANCA, TLALIXCOYAN ASI COM OAL INSTITUTO TECNOLOGICO DE ALVARADO</t>
  </si>
  <si>
    <t>JUAN R. CLARA, ISLA Y JOSE AZUETA, VERACRUZ</t>
  </si>
  <si>
    <t xml:space="preserve">RECOGER Y TRASLADAR A LA COMISIONADA Y TRASLADARLA </t>
  </si>
  <si>
    <t>VERACRUZ, MEXICO,D.F.</t>
  </si>
  <si>
    <t>TRASLADAR A PERSONAL DE DATOS PERSONALES A BOCA DEL RIO, VERACRUZ</t>
  </si>
  <si>
    <t>CATEMACO, SAN ANDRES TUXTLA, SANTIAGO TUXTLA, ANGEL R. CABAD, LERDO, SALTABARRANCA, VERACRUZ</t>
  </si>
  <si>
    <t>TRASLADAR A LA PRESIDENCIA DEL CONSEJO GENERAL Y AL CONSEJO GENERAL A LAS CIUDADES POZA RICA Y TUXPAN, VERACRUZ</t>
  </si>
  <si>
    <t>POZA RICA, TUXPAN, VERACRUZ</t>
  </si>
  <si>
    <t>AMATITLAN, VERACRUZ</t>
  </si>
  <si>
    <t>CIUDAD MENDOZA, VERACRUZ</t>
  </si>
  <si>
    <t xml:space="preserve">ASISTIR A LA "SEMANA DE LA COMUNICACIÓN" </t>
  </si>
  <si>
    <t>ASISTIR A LA "MESA DE DIALOGO POR LA TRANSPARENCIA" EN EL AUDITORIO DE LA UNIVERSIDAD DEL VALLE, TZOMPANTEPEC, TLAXCALA</t>
  </si>
  <si>
    <t>TZOMPANTEPEC, TLAXCALA</t>
  </si>
  <si>
    <t>ACUDIR A LA MESA DE DIALOGO DE LA SEMANA DE LA COMUNICACIÓN A CELEBRARSE EN LA FACULTAD DE COMUNICACIÓN DE LA UNIVERSIDAD VERACRUZANA</t>
  </si>
  <si>
    <t>LAS CHOAPAS, VERACRUZ</t>
  </si>
  <si>
    <t xml:space="preserve">MEXICO, D.F. </t>
  </si>
  <si>
    <t>TRASLADAR A LA PRESIDENCIA DEL CONSEJO GENERAL Y AL CONSEJO GENERAL AL H. AYUNTAMIENTO DE LAS CHOAPAS</t>
  </si>
  <si>
    <t>ASISTIR AL FORO  EN BUSCA DE MUNICIPIOS TRANSPARENTES</t>
  </si>
  <si>
    <t>ZONGOLICA, VERACRUZ</t>
  </si>
  <si>
    <t>EVENTO ORGANIZADO POR EL IVAI CON MOTIVO DE LA "CONMEMORACIÓN DEL DÍA INTERNACIONAL DE LA LIBERTAD DE INFORMACIÓN: DERECHO A SABER"</t>
  </si>
  <si>
    <t>ASISTIR AL ENCUENTRO CON INTEGRANTES DE LOS ORGANISMOS GARANTES LOCALES , SESIÓN DEL SISTEMA NACIONAL DE TRANSPARENCIA</t>
  </si>
  <si>
    <t>ASISTENCIA AL DÍA INTERNACIONAL DEL DERECHO A SABER CON SEDE EN LA CIUDAD DE VILLAHERMOSA, TAB</t>
  </si>
  <si>
    <t>ASISTENCIA Y LOGÍSTICA PARA EL EVENTO "CONMEMORACIÓN DEL DÍA INTERNACIONAL DE LA LIBERTAD DE INFORMACIÓN: DERECHO A SABER"</t>
  </si>
  <si>
    <t>ASISTENCIA  "CONMEMORACIÓN DEL DÍA INTERNACIONAL DE LA LIBERTAD DE INFORMACIÓN: DERECHO A SABER"</t>
  </si>
  <si>
    <t>FIRMA DEL CONVENIO DE COLABORACIÓN CON EL INSTITUTO TECNOLÓGICO SUPERIOR DE HUATUSCO</t>
  </si>
  <si>
    <t>ACUDIR A LA "SEMANA INTERNACIONAL 2015:RESPONSABILIDAD PÚBLICA Y RENDICIÓN DE CUENTAS" EN LA CIUDAD DE MÉXICO, D.F.</t>
  </si>
  <si>
    <t>ASISTIR A LA CAPACITACIÓN SOBRE EL REGLAMENTO DEL CONSEJO NACIONAL DEL SISTEMA NACIONAL DE TRANSPARENCIA, ACCESO A LA INFORMACIÓN PÚBLICA Y PROTECCIÓN DE DATOS PERSONALES.</t>
  </si>
  <si>
    <t>TRASLADAR A SERVIDOR PÚBLICO A LAS VERIFICACIONES INTEGRALES EN AYUNTAMIENTOS</t>
  </si>
  <si>
    <t>ASISTIR AL EVENTO MUNICIPIOS TRANSPARENTES DE LA REGIÓN SUR DE VERACRUZ</t>
  </si>
  <si>
    <t>ACUDIR AL ENCUENTRO MUNICIPIOS TRANSPARENTES DE LA REGIÓN SUR DE VERACRUZ</t>
  </si>
  <si>
    <t>ASISTENCIA Y LOGÍSTICA AL ENCUENTRO MUNICIPIOS TRANSPARENTES DE LA REGIÓN SUR DE VERACRUZ</t>
  </si>
  <si>
    <t xml:space="preserve">TRASLADAR A FUNCIONARIO PÚBLICO DE LA DCVC A AYUNTAMIENTOS PARA VERIFICACIONES INTEGRALES </t>
  </si>
  <si>
    <t>IMPARTIR CURSO TALLER SOBRE LA ORGANIZACIÓN DE LOS ARCHIVOS EN LA UNIVERSIDAD POLITÉCNICA DE HUATUSCO</t>
  </si>
  <si>
    <t>TRASLADAR A FUNCIONARIO PÚBLICO DE LA COORDINACIÓN DE ARCHIVO A HUATUSCO</t>
  </si>
  <si>
    <t>ASISTIR AL ENCUENTRO CON INTEGRANTES DE LOS ORGANISMOS GARANTES DE LAS ENTIDADES FEDERATIVAS , REUNIÓN DEL SISTEMA NACIONAL DE TRANSPARENCIA</t>
  </si>
  <si>
    <t>NOTIFICACIÓN DE ACUERDOS A LOS H. AYUNTAMIENTOS DE JÁLTIPAN Y MANLIO FABIO ALTAMIRANO.</t>
  </si>
  <si>
    <t>REALIZAR VERIFICACIÓN FÍSICA A LAS UNIDADES DE ACCESO A LA INFORMACIÓN DE LOS H. AYUNTAMIENTOS TOTUTLA, ATZACAN Y LA PERLA</t>
  </si>
  <si>
    <t>REALIZAR VERIFICACIÓN FÍSICA A LAS UNIDADES DE ACCESO A LA INFORMACIÓN DE LOS H. AYUNTAMIENTOS DE ACTOPAN, ALTO LUCERO DE GUTIÉRREZ BARRIOS, JUCHIQUE DE FERRER, YECUATLA, MISANTLA, TENOCHTITLAN COLIPA, VERACRUZ</t>
  </si>
  <si>
    <t>ASISTIR A CURSO DE CAPACITACIÓN TÉCNICA SOBRE LA ADMINISTRACIÓN DEL SISTEMA INFOMEX</t>
  </si>
  <si>
    <t>REALIZAR VERIFICACIONES FÍSICAS A LAS UNIDADES DE ACCESO A LA INFORMACIÓN DE LOS H. AYUNTAMIENTOS DE ZARAGOZA, MECAYAPAN, ACAYUCAN, OLUTLA, OTEAPAN, CHINAMECA Y SOCONUSCO</t>
  </si>
  <si>
    <t>REALIZAR VERIFICACIONES FÍSICAS A LAS UNIDADES DE ACCESO A LA INFORMACIÓN PUBLICA DE LOS H AYUNTAMIENTOS DE HUEYAPAN DE OCAMPO, TEXISTEPEC, TATAHUICAPAN Y SAYULA ALEMÁN, VER</t>
  </si>
  <si>
    <t xml:space="preserve">ASISTENCIA A LA REUNIÓN DEL SISTEMA NACIONAL DE TRANSPARENCIA REALIZADO EN LA CIUDAD DE MÉXICO </t>
  </si>
  <si>
    <t>ACUDIR A LA REUNIÓN DEL SISTEMA NACIONAL DE TRANSPARENCIA</t>
  </si>
  <si>
    <t>IMPARTIR CURSO-TALLER SOBRE LA ORGANIZACIÓN DE LOS ARCHIVOS PÚBLICOS</t>
  </si>
  <si>
    <t>REALIZAR VERIFICACIONES FÍSICAS A LAS UIAP DE LOS H. AYUNTAMIENTOS DE CATEMACO, SAN ANDRÉS TUXTLA, SANTIAGO TUXTLA, ÁNGEL R. CABADA, LERDO DE TEJADA, SALTA BARRANCA</t>
  </si>
  <si>
    <t>REALIZAR VERIFICACIÓN FÍSICA A LAS UAIP DE CASTILLO DE TEAYO,TIHUATLAN,CAZONES DE HERRERA Y PAPANTLA</t>
  </si>
  <si>
    <t>IMPARTIR EL TALLER DE TRANSPARENCIA EN LA "SEMANA DE LA COMUNICACIÓN EN LA FACULTAD DE CIENCIAS Y TÉCNICAS DE LA COMUNICACIÓN DE LA UNIVERSIDAD VERACRUZANA</t>
  </si>
  <si>
    <t>REALIZAR VERIFICACIONES FÍSICAS A LAS UAIP DE LOS H. AYUNTAMIENTOS DE TLAPACOYAN, MARTINEZ DE LA TORRE, SAN RAFAEL, GUTIERREZ ZAMORA, TECOLUTLA Y NAUTLA</t>
  </si>
  <si>
    <t>ASISTENCIA A LA MESA DE DIALOGO DE LA SEMANA DE LA COMUNICACIÓN CELEBRADA EN LA FACULTAD  DE CIENCIAS Y TÉCNICAS DE LA COMUNICACIÓN DE LA UNIVERSIDAD VERACRUZANA</t>
  </si>
  <si>
    <t>REALIZAR VERIFICACIÓN DE LAS UAIP EN LOS H. AYUNTAMIENTOS DE ÁNGEL R. CABADA SALTA BARRANCA, LERDO DE TEJADA Y EL INSTITUTO TECNOLÓGICO SUPERIOR DE ALVARADO</t>
  </si>
  <si>
    <t>ASISTIR AL "3 SEMINARIO INTERNACIONAL SOBRE LA GESTIÓN DOCUMENTAL Y TRANSPARENCIA"</t>
  </si>
  <si>
    <t>NOTIFICACIÓN DE ACUERDOS A LOS H. AYUNTAMIENTOS DE IXMATLAHUACAN Y LERDO DE TEJADA , ASÍ COMO AL INSTITUTO TECNOLÓGICO SUPERIOR DE JUAN RODRÍGUEZ CLARA</t>
  </si>
  <si>
    <t>REALIZAR VERIFICACIÓN DE LAS UNIDADES DE ACCESO A LA INFORMACIÓN PUBLICA EN LOS H AYUNTAMIENTOS DE ACULA, IXMATLAHUACÁN Y AMATITLÁN</t>
  </si>
  <si>
    <t>REALIZAR VERIFICACIÓN FÍSICA A LAS UNIDADES DE ACCESO A LA INFORMACIÓN PUBLICA DE LOS H. AYUNTAMIENTOS JUAN RODRÍGUEZ CLARA, ISLA, JOSÉ AZUETA ASÍ COMO EL INSTITUTO TECNOLÓGICO DE JUAN RODRÍGUEZ CLARA</t>
  </si>
  <si>
    <t>ACUDIR AL "COLOQUIO REVISTA ESTUDIOS EN DERECHO A LA INFORMACIÓN"</t>
  </si>
  <si>
    <t>TRASLADAR A LA PRESIDENCIA DEL CONSEJO GENERAL Y AL CONSEJO GENERAL AL INSTITUTO TECNOLÓGICO DE HUATUSCO</t>
  </si>
  <si>
    <t>ACUDIR LOS DÍAS 8 Y 9 DE OCTUBRE A LA SEMANA NACIONAL DE TRANSPARENCIA A REALIZARSE EN LA CIUDAD DE MÉXICO</t>
  </si>
  <si>
    <t>TRASLADAR AL CONSEJO GENERAL A LA CIUDAD DE MÉXICO</t>
  </si>
  <si>
    <t>ENTREGAR DOCUMENTACIÓN DEL SISTEMA NACIONAL DE TRANSPARENCIA DEL CONSEJO GENERAL</t>
  </si>
  <si>
    <t>ASISTENCIA Y LOGÍSTICA EN EL EVENTO MUNICIPIOS TRANSPARENTES DE LA REGIÓN SUR DE VERACRUZ , EN LA CIUDAD DE LAS CHOAPAS</t>
  </si>
  <si>
    <t>ACUDIR A LA REUNIÓN DEL SISTEMA NACIONAL DE TRANSPARENCIA A REALIZARSE EN LA CIUDAD DE MÉXICO</t>
  </si>
  <si>
    <t>NOTIFICACIÓN DE ACUERDO AL RECURRENTE EN EL MUNICIPIO DE AMATITLÁN</t>
  </si>
  <si>
    <t>TRASLADAR A MIEMBRO DEL CONSEJO GENERAL A LA CIUDAD DE MÉXICO</t>
  </si>
  <si>
    <t>TRASLADAR A PERSONAL DE LA DIRECCIÓN DE CAPACITACIÓN Y VINCULACIÓN CIUDADANA A LOS AYUNTAMIENTOS DE CATEMACO, SAN ANDRÉS TUXTLA, SANTIAGO TUXTLA, ÁNGEL R. CABADA, LERDO Y SALTABARRANCA, VERACRUZ</t>
  </si>
  <si>
    <t>TRASLADAR A PERSONAL DE LA DIRECCIÓN DE CAPACITACIÓN Y VINCULACIÓN CIUDADANA A LOS AYUNTAMIENTOS DE CASTILLO DE TEAYO, TIHUATLAN, CAZONES DE HERRERA, COATZINTLA, PAPANTLA Y TECOLUTLA, VER</t>
  </si>
  <si>
    <t>TRASLADAR A PERSONAL DE LA DIRECCIÓN DE CAPACITACIÓN Y VINCULACIÓN CIUDADANA A LOS AYUNTAMIENTOS DE TLAPACOYAN, MARTINEZ DE LA TORRE, SAN RAFAEL, GUTIERREZ ZAMORA, NAUTLA Y VEGA DE ALATORRE, VER</t>
  </si>
  <si>
    <t>RECOGER Y TRASLADAR A LOS COMISIONADOS  DEL ÓRGANO GARANTE PARA QUE ASISTAN A LA SEMANA DE LA COMUNICACIÓN A CELEBRARSE EN BOCA DEL RIO, VER</t>
  </si>
  <si>
    <t>TRASLADAR A PERSONAL DE LA DIRECCIÓN DE CAPACITACIÓN Y VINCULACIÓN CIUDADANA A LOS AYUNTAMIENTOS ÁNGEL R. CABADA, LERDO DE TEJADA, SALTABARRANCA, TLALIXCOYAN ASÍ COMO AL INSTITUTO TECNOLÓGICO DE ALVARADO</t>
  </si>
  <si>
    <t>TRASLADAR A PERSONAL DE LA DIRECCIÓN DE CAPACITACIÓN Y VINCULACIÓN CIUDADANA A LOS AYUNTAMIENTOS DE ACULA, AMATITLAN E IXMATLAHUACAN</t>
  </si>
  <si>
    <t>TRASLADAR A PERSONAL DE LA DIRECCIÓN DE CAPACITACIÓN Y VINCULACIÓN CIUDADANA A LOS MUNICIPIOS DE JUAN R. CLARA, ISLA Y JOSÉ AZUETA, VERACRUZ</t>
  </si>
  <si>
    <t>TRASLADO A LA CIUDAD DE MÉXICO PARA BRINDAR APOYO, Y TRASLADO A LA COMISIONADA PRESIDENTA</t>
  </si>
  <si>
    <t>TRASLADAR A PERSONAL DE LA DIRECCIÓN DE CAPACITACIÓN Y VINCULACIÓN CIUDADANA AL H. AYUNTAMIENTO DE SAN ANDRÉS TUXTLA, VERACRUZ</t>
  </si>
  <si>
    <t>NOTIFICACIÓN DE ACUERDO</t>
  </si>
  <si>
    <t>ASISTENCIA AL "FORO DE CAPACITACIÓN NUEVO MARCO DEL DERECHO DE ACCESO A LA INFORMACIÓN PARA SUJETOS OBLIGADOS"</t>
  </si>
  <si>
    <t>ASISTENCIA AL TALLER DE FORMACIÓN DE CAPACITADORES Y LA CREACIÓN DE LA RED NACIONAL PARA EL FORTALECIMIENTO DE LA CULTURA DE LA TRANSPARENCIA</t>
  </si>
  <si>
    <t>COORDINACIÓN, SUPERVISIÓN Y APOYO PARA EL EVENTO NUEVO MARCO DEL DERECHO DE ACCESO A LA INFORMACIÓN PARA SUJETOS OBLIGADOS</t>
  </si>
  <si>
    <t>ASISTIR FIRMA DE CONVENIO CON EL ITS DE HUATUSCO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</si>
</sst>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" fontId="7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vertical="center"/>
    </xf>
    <xf numFmtId="44" fontId="11" fillId="0" borderId="5" xfId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" fontId="7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17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9525</xdr:rowOff>
    </xdr:from>
    <xdr:to>
      <xdr:col>2</xdr:col>
      <xdr:colOff>0</xdr:colOff>
      <xdr:row>2</xdr:row>
      <xdr:rowOff>504825</xdr:rowOff>
    </xdr:to>
    <xdr:pic>
      <xdr:nvPicPr>
        <xdr:cNvPr id="2" name="Picture 5" descr="logo final iv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8775"/>
          <a:ext cx="10096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</xdr:row>
      <xdr:rowOff>9525</xdr:rowOff>
    </xdr:from>
    <xdr:to>
      <xdr:col>2</xdr:col>
      <xdr:colOff>111124</xdr:colOff>
      <xdr:row>2</xdr:row>
      <xdr:rowOff>504825</xdr:rowOff>
    </xdr:to>
    <xdr:pic>
      <xdr:nvPicPr>
        <xdr:cNvPr id="2" name="Picture 5" descr="logo final iv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49" y="358775"/>
          <a:ext cx="80327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</xdr:row>
      <xdr:rowOff>57150</xdr:rowOff>
    </xdr:from>
    <xdr:to>
      <xdr:col>2</xdr:col>
      <xdr:colOff>0</xdr:colOff>
      <xdr:row>3</xdr:row>
      <xdr:rowOff>44450</xdr:rowOff>
    </xdr:to>
    <xdr:pic>
      <xdr:nvPicPr>
        <xdr:cNvPr id="2" name="Picture 5" descr="logo final iv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406400"/>
          <a:ext cx="83502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opLeftCell="A28" zoomScale="60" zoomScaleNormal="60" workbookViewId="0">
      <selection activeCell="A34" sqref="A34:XFD36"/>
    </sheetView>
  </sheetViews>
  <sheetFormatPr baseColWidth="10" defaultRowHeight="26.25" x14ac:dyDescent="0.25"/>
  <cols>
    <col min="1" max="1" width="5.7109375" customWidth="1"/>
    <col min="2" max="2" width="12.42578125" style="3" bestFit="1" customWidth="1"/>
    <col min="3" max="3" width="20.28515625" style="1" customWidth="1"/>
    <col min="4" max="4" width="92.42578125" style="1" customWidth="1"/>
    <col min="5" max="5" width="7.85546875" style="1" customWidth="1"/>
    <col min="6" max="6" width="7.5703125" style="1" bestFit="1" customWidth="1"/>
    <col min="7" max="7" width="17" style="1" bestFit="1" customWidth="1"/>
    <col min="8" max="8" width="41" style="1" bestFit="1" customWidth="1"/>
    <col min="9" max="9" width="12.7109375" style="1" customWidth="1"/>
    <col min="10" max="10" width="12.7109375" style="1" bestFit="1" customWidth="1"/>
    <col min="11" max="11" width="20.85546875" style="1" bestFit="1" customWidth="1"/>
    <col min="12" max="12" width="13.85546875" style="1" bestFit="1" customWidth="1"/>
    <col min="13" max="13" width="14.85546875" style="4" customWidth="1"/>
    <col min="14" max="16" width="13.85546875" style="1" bestFit="1" customWidth="1"/>
    <col min="17" max="17" width="13.28515625" style="1" customWidth="1"/>
    <col min="18" max="18" width="11.5703125" style="1" customWidth="1"/>
    <col min="19" max="19" width="23.7109375" style="1" bestFit="1" customWidth="1"/>
    <col min="20" max="20" width="38.42578125" style="5" customWidth="1"/>
    <col min="21" max="21" width="12.7109375" style="2" bestFit="1" customWidth="1"/>
    <col min="22" max="22" width="11.42578125" style="6"/>
    <col min="23" max="23" width="11.42578125" style="7"/>
    <col min="24" max="27" width="11.42578125" style="6"/>
    <col min="28" max="16384" width="11.42578125" style="1"/>
  </cols>
  <sheetData>
    <row r="1" spans="1:27" ht="27" thickBot="1" x14ac:dyDescent="0.3">
      <c r="A1" s="1"/>
    </row>
    <row r="2" spans="1:27" ht="39.950000000000003" customHeight="1" x14ac:dyDescent="0.25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7" ht="39.950000000000003" customHeight="1" x14ac:dyDescent="0.25">
      <c r="A3" s="1"/>
      <c r="B3" s="54" t="s">
        <v>51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7" s="8" customFormat="1" ht="143.25" customHeight="1" x14ac:dyDescent="0.25">
      <c r="B4" s="37" t="s">
        <v>1</v>
      </c>
      <c r="C4" s="37" t="s">
        <v>2</v>
      </c>
      <c r="D4" s="38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9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40" t="s">
        <v>19</v>
      </c>
      <c r="U4" s="9"/>
      <c r="V4" s="10"/>
      <c r="W4" s="11"/>
      <c r="X4" s="10"/>
      <c r="Y4" s="10"/>
      <c r="Z4" s="10"/>
      <c r="AA4" s="10"/>
    </row>
    <row r="5" spans="1:27" s="6" customFormat="1" ht="69.75" x14ac:dyDescent="0.25">
      <c r="B5" s="15" t="s">
        <v>25</v>
      </c>
      <c r="C5" s="22" t="s">
        <v>52</v>
      </c>
      <c r="D5" s="47" t="s">
        <v>120</v>
      </c>
      <c r="E5" s="15">
        <v>1</v>
      </c>
      <c r="F5" s="16" t="s">
        <v>21</v>
      </c>
      <c r="G5" s="14" t="s">
        <v>26</v>
      </c>
      <c r="H5" s="16" t="s">
        <v>54</v>
      </c>
      <c r="I5" s="17">
        <v>42623</v>
      </c>
      <c r="J5" s="17">
        <v>42624</v>
      </c>
      <c r="K5" s="18" t="s">
        <v>23</v>
      </c>
      <c r="L5" s="19">
        <v>2030</v>
      </c>
      <c r="M5" s="19"/>
      <c r="N5" s="19"/>
      <c r="O5" s="19"/>
      <c r="P5" s="19"/>
      <c r="Q5" s="19">
        <v>980</v>
      </c>
      <c r="R5" s="19"/>
      <c r="S5" s="20">
        <f t="shared" ref="S5:S29" si="0">SUM(L5:R5)</f>
        <v>3010</v>
      </c>
      <c r="T5" s="21" t="s">
        <v>24</v>
      </c>
      <c r="U5" s="2"/>
      <c r="W5" s="7"/>
    </row>
    <row r="6" spans="1:27" s="6" customFormat="1" ht="56.25" x14ac:dyDescent="0.25">
      <c r="B6" s="15" t="s">
        <v>32</v>
      </c>
      <c r="C6" s="22" t="s">
        <v>52</v>
      </c>
      <c r="D6" s="47" t="s">
        <v>121</v>
      </c>
      <c r="E6" s="15">
        <v>1</v>
      </c>
      <c r="F6" s="16" t="s">
        <v>21</v>
      </c>
      <c r="G6" s="14" t="s">
        <v>22</v>
      </c>
      <c r="H6" s="16" t="s">
        <v>55</v>
      </c>
      <c r="I6" s="17">
        <v>42636</v>
      </c>
      <c r="J6" s="17">
        <v>42638</v>
      </c>
      <c r="K6" s="18" t="s">
        <v>23</v>
      </c>
      <c r="L6" s="19">
        <v>929</v>
      </c>
      <c r="M6" s="19"/>
      <c r="N6" s="19"/>
      <c r="O6" s="19">
        <v>3599</v>
      </c>
      <c r="P6" s="19"/>
      <c r="Q6" s="19"/>
      <c r="R6" s="19"/>
      <c r="S6" s="20">
        <f t="shared" si="0"/>
        <v>4528</v>
      </c>
      <c r="T6" s="21" t="s">
        <v>24</v>
      </c>
      <c r="U6" s="2"/>
      <c r="W6" s="7"/>
    </row>
    <row r="7" spans="1:27" s="6" customFormat="1" ht="69.75" x14ac:dyDescent="0.25">
      <c r="B7" s="15" t="s">
        <v>25</v>
      </c>
      <c r="C7" s="22" t="s">
        <v>52</v>
      </c>
      <c r="D7" s="47" t="s">
        <v>119</v>
      </c>
      <c r="E7" s="15">
        <v>1</v>
      </c>
      <c r="F7" s="16" t="s">
        <v>21</v>
      </c>
      <c r="G7" s="14" t="s">
        <v>22</v>
      </c>
      <c r="H7" s="16" t="s">
        <v>53</v>
      </c>
      <c r="I7" s="17">
        <v>42275</v>
      </c>
      <c r="J7" s="17">
        <v>42642</v>
      </c>
      <c r="K7" s="18" t="s">
        <v>23</v>
      </c>
      <c r="L7" s="19">
        <v>1066</v>
      </c>
      <c r="M7" s="19"/>
      <c r="N7" s="19"/>
      <c r="O7" s="19"/>
      <c r="P7" s="19"/>
      <c r="Q7" s="19"/>
      <c r="R7" s="19"/>
      <c r="S7" s="20">
        <f t="shared" si="0"/>
        <v>1066</v>
      </c>
      <c r="T7" s="21" t="s">
        <v>24</v>
      </c>
      <c r="U7" s="2"/>
      <c r="W7" s="7"/>
    </row>
    <row r="8" spans="1:27" s="6" customFormat="1" ht="69.75" x14ac:dyDescent="0.25">
      <c r="B8" s="15" t="s">
        <v>37</v>
      </c>
      <c r="C8" s="22" t="s">
        <v>52</v>
      </c>
      <c r="D8" s="47" t="s">
        <v>122</v>
      </c>
      <c r="E8" s="15">
        <v>1</v>
      </c>
      <c r="F8" s="16" t="s">
        <v>21</v>
      </c>
      <c r="G8" s="14" t="s">
        <v>22</v>
      </c>
      <c r="H8" s="16" t="s">
        <v>53</v>
      </c>
      <c r="I8" s="17">
        <v>42274</v>
      </c>
      <c r="J8" s="17">
        <v>42642</v>
      </c>
      <c r="K8" s="18" t="s">
        <v>23</v>
      </c>
      <c r="L8" s="19">
        <f>192+102+25.5+189</f>
        <v>508.5</v>
      </c>
      <c r="M8" s="19">
        <v>885</v>
      </c>
      <c r="N8" s="19">
        <v>302</v>
      </c>
      <c r="O8" s="19"/>
      <c r="P8" s="19"/>
      <c r="Q8" s="19">
        <v>961.08</v>
      </c>
      <c r="R8" s="19"/>
      <c r="S8" s="20">
        <f t="shared" si="0"/>
        <v>2656.58</v>
      </c>
      <c r="T8" s="21" t="s">
        <v>24</v>
      </c>
      <c r="U8" s="2"/>
      <c r="W8" s="7"/>
    </row>
    <row r="9" spans="1:27" s="6" customFormat="1" ht="69.75" x14ac:dyDescent="0.25">
      <c r="B9" s="15" t="s">
        <v>37</v>
      </c>
      <c r="C9" s="22" t="s">
        <v>52</v>
      </c>
      <c r="D9" s="47" t="s">
        <v>122</v>
      </c>
      <c r="E9" s="15">
        <v>1</v>
      </c>
      <c r="F9" s="16" t="s">
        <v>21</v>
      </c>
      <c r="G9" s="14" t="s">
        <v>22</v>
      </c>
      <c r="H9" s="16" t="s">
        <v>53</v>
      </c>
      <c r="I9" s="17">
        <v>42274</v>
      </c>
      <c r="J9" s="17">
        <v>42642</v>
      </c>
      <c r="K9" s="18" t="s">
        <v>71</v>
      </c>
      <c r="L9" s="19"/>
      <c r="M9" s="19">
        <v>1389</v>
      </c>
      <c r="N9" s="19"/>
      <c r="O9" s="19"/>
      <c r="P9" s="19"/>
      <c r="Q9" s="19"/>
      <c r="R9" s="19"/>
      <c r="S9" s="20">
        <f t="shared" ref="S9" si="1">SUM(L9:R9)</f>
        <v>1389</v>
      </c>
      <c r="T9" s="21" t="s">
        <v>24</v>
      </c>
      <c r="U9" s="2"/>
      <c r="W9" s="7"/>
    </row>
    <row r="10" spans="1:27" s="6" customFormat="1" ht="69.75" x14ac:dyDescent="0.25">
      <c r="B10" s="15" t="s">
        <v>56</v>
      </c>
      <c r="C10" s="22" t="s">
        <v>52</v>
      </c>
      <c r="D10" s="47" t="s">
        <v>122</v>
      </c>
      <c r="E10" s="15">
        <v>1</v>
      </c>
      <c r="F10" s="16" t="s">
        <v>21</v>
      </c>
      <c r="G10" s="14" t="s">
        <v>22</v>
      </c>
      <c r="H10" s="16" t="s">
        <v>53</v>
      </c>
      <c r="I10" s="17">
        <v>42274</v>
      </c>
      <c r="J10" s="17">
        <v>42642</v>
      </c>
      <c r="K10" s="18" t="s">
        <v>23</v>
      </c>
      <c r="L10" s="19">
        <v>574</v>
      </c>
      <c r="M10" s="19">
        <v>885</v>
      </c>
      <c r="N10" s="19"/>
      <c r="O10" s="19"/>
      <c r="P10" s="19"/>
      <c r="Q10" s="19"/>
      <c r="R10" s="19"/>
      <c r="S10" s="20">
        <f t="shared" si="0"/>
        <v>1459</v>
      </c>
      <c r="T10" s="21" t="s">
        <v>24</v>
      </c>
      <c r="U10" s="2"/>
      <c r="W10" s="7"/>
    </row>
    <row r="11" spans="1:27" s="5" customFormat="1" ht="56.25" x14ac:dyDescent="0.25">
      <c r="B11" s="15" t="s">
        <v>39</v>
      </c>
      <c r="C11" s="22" t="s">
        <v>52</v>
      </c>
      <c r="D11" s="47" t="s">
        <v>123</v>
      </c>
      <c r="E11" s="15">
        <v>1</v>
      </c>
      <c r="F11" s="16" t="s">
        <v>21</v>
      </c>
      <c r="G11" s="14" t="s">
        <v>22</v>
      </c>
      <c r="H11" s="16" t="s">
        <v>53</v>
      </c>
      <c r="I11" s="17">
        <v>42274</v>
      </c>
      <c r="J11" s="17">
        <v>42642</v>
      </c>
      <c r="K11" s="18" t="s">
        <v>23</v>
      </c>
      <c r="L11" s="19">
        <f>148+370+101+189</f>
        <v>808</v>
      </c>
      <c r="M11" s="19">
        <v>885</v>
      </c>
      <c r="N11" s="19"/>
      <c r="O11" s="19"/>
      <c r="P11" s="19"/>
      <c r="Q11" s="19"/>
      <c r="R11" s="19"/>
      <c r="S11" s="20">
        <f t="shared" si="0"/>
        <v>1693</v>
      </c>
      <c r="T11" s="21" t="s">
        <v>24</v>
      </c>
      <c r="U11" s="12"/>
      <c r="W11" s="24"/>
    </row>
    <row r="12" spans="1:27" s="5" customFormat="1" ht="56.25" x14ac:dyDescent="0.25">
      <c r="B12" s="15" t="s">
        <v>39</v>
      </c>
      <c r="C12" s="22" t="s">
        <v>52</v>
      </c>
      <c r="D12" s="47" t="s">
        <v>123</v>
      </c>
      <c r="E12" s="15">
        <v>1</v>
      </c>
      <c r="F12" s="16" t="s">
        <v>21</v>
      </c>
      <c r="G12" s="14" t="s">
        <v>22</v>
      </c>
      <c r="H12" s="16" t="s">
        <v>53</v>
      </c>
      <c r="I12" s="17">
        <v>42274</v>
      </c>
      <c r="J12" s="17">
        <v>42642</v>
      </c>
      <c r="K12" s="18" t="s">
        <v>23</v>
      </c>
      <c r="L12" s="19">
        <f>165+101+189</f>
        <v>455</v>
      </c>
      <c r="M12" s="19">
        <v>885</v>
      </c>
      <c r="N12" s="19"/>
      <c r="O12" s="19"/>
      <c r="P12" s="19"/>
      <c r="Q12" s="19"/>
      <c r="R12" s="19"/>
      <c r="S12" s="20">
        <f t="shared" si="0"/>
        <v>1340</v>
      </c>
      <c r="T12" s="21" t="s">
        <v>24</v>
      </c>
      <c r="U12" s="12"/>
      <c r="W12" s="24"/>
    </row>
    <row r="13" spans="1:27" s="42" customFormat="1" ht="56.25" x14ac:dyDescent="0.25">
      <c r="B13" s="15" t="s">
        <v>39</v>
      </c>
      <c r="C13" s="22" t="s">
        <v>52</v>
      </c>
      <c r="D13" s="47" t="s">
        <v>124</v>
      </c>
      <c r="E13" s="15">
        <v>1</v>
      </c>
      <c r="F13" s="16" t="s">
        <v>21</v>
      </c>
      <c r="G13" s="14" t="s">
        <v>22</v>
      </c>
      <c r="H13" s="16" t="s">
        <v>57</v>
      </c>
      <c r="I13" s="17">
        <v>42648</v>
      </c>
      <c r="J13" s="17">
        <v>42648</v>
      </c>
      <c r="K13" s="18" t="s">
        <v>23</v>
      </c>
      <c r="L13" s="19">
        <v>138</v>
      </c>
      <c r="M13" s="19"/>
      <c r="N13" s="19"/>
      <c r="O13" s="19"/>
      <c r="P13" s="19"/>
      <c r="Q13" s="19"/>
      <c r="R13" s="19"/>
      <c r="S13" s="20">
        <f t="shared" si="0"/>
        <v>138</v>
      </c>
      <c r="T13" s="21" t="s">
        <v>24</v>
      </c>
      <c r="U13" s="43"/>
      <c r="W13" s="44"/>
    </row>
    <row r="14" spans="1:27" s="5" customFormat="1" ht="56.25" x14ac:dyDescent="0.25">
      <c r="B14" s="15" t="s">
        <v>37</v>
      </c>
      <c r="C14" s="22" t="s">
        <v>52</v>
      </c>
      <c r="D14" s="47" t="s">
        <v>124</v>
      </c>
      <c r="E14" s="15">
        <v>1</v>
      </c>
      <c r="F14" s="16" t="s">
        <v>21</v>
      </c>
      <c r="G14" s="14" t="s">
        <v>22</v>
      </c>
      <c r="H14" s="16" t="s">
        <v>57</v>
      </c>
      <c r="I14" s="17">
        <v>42648</v>
      </c>
      <c r="J14" s="17">
        <v>42648</v>
      </c>
      <c r="K14" s="18" t="s">
        <v>23</v>
      </c>
      <c r="L14" s="19"/>
      <c r="M14" s="19"/>
      <c r="N14" s="19">
        <v>80</v>
      </c>
      <c r="O14" s="19"/>
      <c r="P14" s="19"/>
      <c r="Q14" s="19">
        <v>500.14</v>
      </c>
      <c r="R14" s="19"/>
      <c r="S14" s="20">
        <f t="shared" si="0"/>
        <v>580.14</v>
      </c>
      <c r="T14" s="21" t="s">
        <v>24</v>
      </c>
    </row>
    <row r="15" spans="1:27" s="5" customFormat="1" ht="56.25" x14ac:dyDescent="0.25">
      <c r="B15" s="15" t="s">
        <v>32</v>
      </c>
      <c r="C15" s="22" t="s">
        <v>52</v>
      </c>
      <c r="D15" s="47" t="s">
        <v>176</v>
      </c>
      <c r="E15" s="15">
        <v>1</v>
      </c>
      <c r="F15" s="16" t="s">
        <v>21</v>
      </c>
      <c r="G15" s="14" t="s">
        <v>22</v>
      </c>
      <c r="H15" s="16" t="s">
        <v>57</v>
      </c>
      <c r="I15" s="17">
        <v>42648</v>
      </c>
      <c r="J15" s="17">
        <v>42648</v>
      </c>
      <c r="K15" s="18" t="s">
        <v>23</v>
      </c>
      <c r="L15" s="19">
        <v>150</v>
      </c>
      <c r="M15" s="19"/>
      <c r="N15" s="19"/>
      <c r="O15" s="19"/>
      <c r="P15" s="19"/>
      <c r="Q15" s="19"/>
      <c r="R15" s="19"/>
      <c r="S15" s="20"/>
      <c r="T15" s="21"/>
    </row>
    <row r="16" spans="1:27" s="5" customFormat="1" ht="69.75" x14ac:dyDescent="0.25">
      <c r="B16" s="15" t="s">
        <v>25</v>
      </c>
      <c r="C16" s="22" t="s">
        <v>52</v>
      </c>
      <c r="D16" s="47" t="s">
        <v>125</v>
      </c>
      <c r="E16" s="15">
        <v>1</v>
      </c>
      <c r="F16" s="16" t="s">
        <v>21</v>
      </c>
      <c r="G16" s="14" t="s">
        <v>26</v>
      </c>
      <c r="H16" s="16" t="s">
        <v>54</v>
      </c>
      <c r="I16" s="17">
        <v>42289</v>
      </c>
      <c r="J16" s="17">
        <v>42656</v>
      </c>
      <c r="K16" s="18" t="s">
        <v>23</v>
      </c>
      <c r="L16" s="19">
        <v>273</v>
      </c>
      <c r="M16" s="19">
        <v>932</v>
      </c>
      <c r="N16" s="19"/>
      <c r="O16" s="19"/>
      <c r="P16" s="19"/>
      <c r="Q16" s="19"/>
      <c r="R16" s="19"/>
      <c r="S16" s="20">
        <f t="shared" si="0"/>
        <v>1205</v>
      </c>
      <c r="T16" s="21" t="s">
        <v>24</v>
      </c>
    </row>
    <row r="17" spans="2:23" s="5" customFormat="1" ht="56.25" x14ac:dyDescent="0.25">
      <c r="B17" s="15" t="s">
        <v>32</v>
      </c>
      <c r="C17" s="22" t="s">
        <v>52</v>
      </c>
      <c r="D17" s="47" t="s">
        <v>60</v>
      </c>
      <c r="E17" s="15">
        <v>1</v>
      </c>
      <c r="F17" s="16" t="s">
        <v>21</v>
      </c>
      <c r="G17" s="14" t="s">
        <v>26</v>
      </c>
      <c r="H17" s="16" t="s">
        <v>61</v>
      </c>
      <c r="I17" s="17">
        <v>42292</v>
      </c>
      <c r="J17" s="17">
        <v>42660</v>
      </c>
      <c r="K17" s="18" t="s">
        <v>23</v>
      </c>
      <c r="L17" s="19">
        <v>1089</v>
      </c>
      <c r="M17" s="19"/>
      <c r="N17" s="19">
        <v>4776</v>
      </c>
      <c r="O17" s="19"/>
      <c r="P17" s="19"/>
      <c r="Q17" s="19"/>
      <c r="R17" s="19"/>
      <c r="S17" s="20">
        <f t="shared" si="0"/>
        <v>5865</v>
      </c>
      <c r="T17" s="21" t="s">
        <v>24</v>
      </c>
    </row>
    <row r="18" spans="2:23" s="5" customFormat="1" ht="56.25" x14ac:dyDescent="0.25">
      <c r="B18" s="15" t="s">
        <v>28</v>
      </c>
      <c r="C18" s="22" t="s">
        <v>52</v>
      </c>
      <c r="D18" s="47" t="s">
        <v>59</v>
      </c>
      <c r="E18" s="15">
        <v>1</v>
      </c>
      <c r="F18" s="16" t="s">
        <v>21</v>
      </c>
      <c r="G18" s="14" t="s">
        <v>26</v>
      </c>
      <c r="H18" s="16" t="s">
        <v>54</v>
      </c>
      <c r="I18" s="17">
        <v>42292</v>
      </c>
      <c r="J18" s="17">
        <v>42658</v>
      </c>
      <c r="K18" s="18" t="s">
        <v>23</v>
      </c>
      <c r="L18" s="19">
        <v>251</v>
      </c>
      <c r="M18" s="19"/>
      <c r="N18" s="19"/>
      <c r="O18" s="19">
        <v>784</v>
      </c>
      <c r="P18" s="19"/>
      <c r="Q18" s="19">
        <v>784</v>
      </c>
      <c r="R18" s="19"/>
      <c r="S18" s="20">
        <f t="shared" si="0"/>
        <v>1819</v>
      </c>
      <c r="T18" s="21" t="s">
        <v>24</v>
      </c>
    </row>
    <row r="19" spans="2:23" s="5" customFormat="1" ht="56.25" x14ac:dyDescent="0.25">
      <c r="B19" s="15" t="s">
        <v>28</v>
      </c>
      <c r="C19" s="22" t="s">
        <v>52</v>
      </c>
      <c r="D19" s="47" t="s">
        <v>59</v>
      </c>
      <c r="E19" s="15">
        <v>1</v>
      </c>
      <c r="F19" s="16" t="s">
        <v>21</v>
      </c>
      <c r="G19" s="14" t="s">
        <v>26</v>
      </c>
      <c r="H19" s="16" t="s">
        <v>54</v>
      </c>
      <c r="I19" s="17">
        <v>42660</v>
      </c>
      <c r="J19" s="17">
        <v>42661</v>
      </c>
      <c r="K19" s="18" t="s">
        <v>23</v>
      </c>
      <c r="L19" s="19">
        <v>678</v>
      </c>
      <c r="M19" s="19"/>
      <c r="N19" s="19"/>
      <c r="O19" s="19">
        <v>872</v>
      </c>
      <c r="P19" s="19"/>
      <c r="Q19" s="19">
        <v>650</v>
      </c>
      <c r="R19" s="19"/>
      <c r="S19" s="20">
        <f t="shared" si="0"/>
        <v>2200</v>
      </c>
      <c r="T19" s="21" t="s">
        <v>24</v>
      </c>
    </row>
    <row r="20" spans="2:23" s="5" customFormat="1" ht="93" x14ac:dyDescent="0.25">
      <c r="B20" s="15" t="s">
        <v>49</v>
      </c>
      <c r="C20" s="22" t="s">
        <v>52</v>
      </c>
      <c r="D20" s="47" t="s">
        <v>126</v>
      </c>
      <c r="E20" s="15">
        <v>1</v>
      </c>
      <c r="F20" s="16" t="s">
        <v>21</v>
      </c>
      <c r="G20" s="14" t="s">
        <v>26</v>
      </c>
      <c r="H20" s="16" t="s">
        <v>54</v>
      </c>
      <c r="I20" s="17">
        <v>42659</v>
      </c>
      <c r="J20" s="17">
        <v>42659</v>
      </c>
      <c r="K20" s="18" t="s">
        <v>23</v>
      </c>
      <c r="L20" s="19">
        <v>365.01</v>
      </c>
      <c r="M20" s="19"/>
      <c r="N20" s="19"/>
      <c r="O20" s="19"/>
      <c r="P20" s="19"/>
      <c r="Q20" s="19"/>
      <c r="R20" s="19"/>
      <c r="S20" s="20">
        <f t="shared" si="0"/>
        <v>365.01</v>
      </c>
      <c r="T20" s="21" t="s">
        <v>24</v>
      </c>
    </row>
    <row r="21" spans="2:23" s="5" customFormat="1" ht="116.25" x14ac:dyDescent="0.25">
      <c r="B21" s="15" t="s">
        <v>28</v>
      </c>
      <c r="C21" s="22" t="s">
        <v>52</v>
      </c>
      <c r="D21" s="47" t="s">
        <v>127</v>
      </c>
      <c r="E21" s="15">
        <v>1</v>
      </c>
      <c r="F21" s="16" t="s">
        <v>21</v>
      </c>
      <c r="G21" s="14" t="s">
        <v>22</v>
      </c>
      <c r="H21" s="16" t="s">
        <v>64</v>
      </c>
      <c r="I21" s="17">
        <v>42296</v>
      </c>
      <c r="J21" s="17">
        <v>42296</v>
      </c>
      <c r="K21" s="18" t="s">
        <v>23</v>
      </c>
      <c r="L21" s="19">
        <v>160</v>
      </c>
      <c r="M21" s="19"/>
      <c r="N21" s="19"/>
      <c r="O21" s="19"/>
      <c r="P21" s="19"/>
      <c r="Q21" s="19">
        <v>250</v>
      </c>
      <c r="R21" s="19"/>
      <c r="S21" s="20">
        <f t="shared" si="0"/>
        <v>410</v>
      </c>
      <c r="T21" s="21" t="s">
        <v>24</v>
      </c>
    </row>
    <row r="22" spans="2:23" s="5" customFormat="1" ht="139.5" x14ac:dyDescent="0.25">
      <c r="B22" s="15" t="s">
        <v>37</v>
      </c>
      <c r="C22" s="22" t="s">
        <v>52</v>
      </c>
      <c r="D22" s="47" t="s">
        <v>62</v>
      </c>
      <c r="E22" s="15">
        <v>1</v>
      </c>
      <c r="F22" s="16" t="s">
        <v>21</v>
      </c>
      <c r="G22" s="14" t="s">
        <v>22</v>
      </c>
      <c r="H22" s="16" t="s">
        <v>63</v>
      </c>
      <c r="I22" s="17">
        <v>42662</v>
      </c>
      <c r="J22" s="17">
        <v>42300</v>
      </c>
      <c r="K22" s="18" t="s">
        <v>23</v>
      </c>
      <c r="L22" s="19">
        <v>674.14</v>
      </c>
      <c r="M22" s="19"/>
      <c r="N22" s="19"/>
      <c r="O22" s="19">
        <v>80</v>
      </c>
      <c r="P22" s="19"/>
      <c r="Q22" s="19">
        <v>330.99</v>
      </c>
      <c r="R22" s="19"/>
      <c r="S22" s="20">
        <f t="shared" si="0"/>
        <v>1085.1300000000001</v>
      </c>
      <c r="T22" s="21" t="s">
        <v>24</v>
      </c>
    </row>
    <row r="23" spans="2:23" s="5" customFormat="1" ht="56.25" x14ac:dyDescent="0.25">
      <c r="B23" s="15" t="s">
        <v>32</v>
      </c>
      <c r="C23" s="22" t="s">
        <v>52</v>
      </c>
      <c r="D23" s="47" t="s">
        <v>128</v>
      </c>
      <c r="E23" s="15">
        <v>1</v>
      </c>
      <c r="F23" s="16" t="s">
        <v>21</v>
      </c>
      <c r="G23" s="14" t="s">
        <v>22</v>
      </c>
      <c r="H23" s="16" t="s">
        <v>58</v>
      </c>
      <c r="I23" s="17">
        <v>42666</v>
      </c>
      <c r="J23" s="17">
        <v>42667</v>
      </c>
      <c r="K23" s="18" t="s">
        <v>23</v>
      </c>
      <c r="L23" s="19"/>
      <c r="M23" s="19"/>
      <c r="N23" s="19">
        <v>800</v>
      </c>
      <c r="O23" s="19"/>
      <c r="P23" s="19">
        <v>373</v>
      </c>
      <c r="Q23" s="19"/>
      <c r="R23" s="19"/>
      <c r="S23" s="20">
        <f t="shared" si="0"/>
        <v>1173</v>
      </c>
      <c r="T23" s="21" t="s">
        <v>24</v>
      </c>
    </row>
    <row r="24" spans="2:23" s="6" customFormat="1" ht="56.25" x14ac:dyDescent="0.25">
      <c r="B24" s="15" t="s">
        <v>39</v>
      </c>
      <c r="C24" s="22" t="s">
        <v>52</v>
      </c>
      <c r="D24" s="47" t="s">
        <v>128</v>
      </c>
      <c r="E24" s="15">
        <v>1</v>
      </c>
      <c r="F24" s="16" t="s">
        <v>21</v>
      </c>
      <c r="G24" s="14" t="s">
        <v>22</v>
      </c>
      <c r="H24" s="16" t="s">
        <v>58</v>
      </c>
      <c r="I24" s="17">
        <v>42665</v>
      </c>
      <c r="J24" s="17">
        <v>42667</v>
      </c>
      <c r="K24" s="18" t="s">
        <v>23</v>
      </c>
      <c r="L24" s="19">
        <v>55</v>
      </c>
      <c r="M24" s="19"/>
      <c r="N24" s="19"/>
      <c r="O24" s="19"/>
      <c r="P24" s="19"/>
      <c r="Q24" s="19"/>
      <c r="R24" s="19"/>
      <c r="S24" s="20">
        <f t="shared" si="0"/>
        <v>55</v>
      </c>
      <c r="T24" s="21" t="s">
        <v>24</v>
      </c>
      <c r="U24" s="26"/>
      <c r="W24" s="7"/>
    </row>
    <row r="25" spans="2:23" s="6" customFormat="1" ht="56.25" x14ac:dyDescent="0.25">
      <c r="B25" s="15" t="s">
        <v>39</v>
      </c>
      <c r="C25" s="22" t="s">
        <v>52</v>
      </c>
      <c r="D25" s="47" t="s">
        <v>129</v>
      </c>
      <c r="E25" s="15">
        <v>1</v>
      </c>
      <c r="F25" s="16" t="s">
        <v>21</v>
      </c>
      <c r="G25" s="14" t="s">
        <v>22</v>
      </c>
      <c r="H25" s="16" t="s">
        <v>58</v>
      </c>
      <c r="I25" s="17">
        <v>42665</v>
      </c>
      <c r="J25" s="17">
        <v>42667</v>
      </c>
      <c r="K25" s="18" t="s">
        <v>23</v>
      </c>
      <c r="L25" s="19">
        <v>109.01</v>
      </c>
      <c r="M25" s="19"/>
      <c r="N25" s="19"/>
      <c r="O25" s="19"/>
      <c r="P25" s="19"/>
      <c r="Q25" s="19"/>
      <c r="R25" s="19"/>
      <c r="S25" s="20">
        <f t="shared" si="0"/>
        <v>109.01</v>
      </c>
      <c r="T25" s="21" t="s">
        <v>24</v>
      </c>
      <c r="U25" s="26"/>
      <c r="W25" s="7"/>
    </row>
    <row r="26" spans="2:23" s="45" customFormat="1" ht="56.25" x14ac:dyDescent="0.25">
      <c r="B26" s="15" t="s">
        <v>25</v>
      </c>
      <c r="C26" s="22" t="s">
        <v>52</v>
      </c>
      <c r="D26" s="47" t="s">
        <v>129</v>
      </c>
      <c r="E26" s="15">
        <v>1</v>
      </c>
      <c r="F26" s="16" t="s">
        <v>21</v>
      </c>
      <c r="G26" s="14" t="s">
        <v>22</v>
      </c>
      <c r="H26" s="16" t="s">
        <v>58</v>
      </c>
      <c r="I26" s="17">
        <v>42666</v>
      </c>
      <c r="J26" s="17">
        <v>42667</v>
      </c>
      <c r="K26" s="18" t="s">
        <v>23</v>
      </c>
      <c r="L26" s="19">
        <f>905+208</f>
        <v>1113</v>
      </c>
      <c r="M26" s="19">
        <v>880.15</v>
      </c>
      <c r="N26" s="19"/>
      <c r="O26" s="19"/>
      <c r="P26" s="19"/>
      <c r="Q26" s="19"/>
      <c r="R26" s="19"/>
      <c r="S26" s="20">
        <f t="shared" si="0"/>
        <v>1993.15</v>
      </c>
      <c r="T26" s="21" t="s">
        <v>24</v>
      </c>
      <c r="U26" s="26"/>
      <c r="W26" s="46"/>
    </row>
    <row r="27" spans="2:23" s="6" customFormat="1" ht="56.25" x14ac:dyDescent="0.25">
      <c r="B27" s="15" t="s">
        <v>37</v>
      </c>
      <c r="C27" s="22" t="s">
        <v>52</v>
      </c>
      <c r="D27" s="47" t="s">
        <v>130</v>
      </c>
      <c r="E27" s="15">
        <v>1</v>
      </c>
      <c r="F27" s="16" t="s">
        <v>21</v>
      </c>
      <c r="G27" s="14" t="s">
        <v>22</v>
      </c>
      <c r="H27" s="16" t="s">
        <v>58</v>
      </c>
      <c r="I27" s="17">
        <v>42665</v>
      </c>
      <c r="J27" s="17">
        <v>42667</v>
      </c>
      <c r="K27" s="18" t="s">
        <v>23</v>
      </c>
      <c r="L27" s="19">
        <f>96+30+65.5+109</f>
        <v>300.5</v>
      </c>
      <c r="M27" s="19"/>
      <c r="N27" s="19"/>
      <c r="O27" s="19">
        <v>1038</v>
      </c>
      <c r="P27" s="19"/>
      <c r="Q27" s="19">
        <v>1400.15</v>
      </c>
      <c r="R27" s="19"/>
      <c r="S27" s="20">
        <f t="shared" si="0"/>
        <v>2738.65</v>
      </c>
      <c r="T27" s="21" t="s">
        <v>24</v>
      </c>
      <c r="U27" s="26"/>
      <c r="W27" s="7"/>
    </row>
    <row r="28" spans="2:23" s="6" customFormat="1" ht="56.25" x14ac:dyDescent="0.25">
      <c r="B28" s="15" t="s">
        <v>28</v>
      </c>
      <c r="C28" s="22" t="s">
        <v>52</v>
      </c>
      <c r="D28" s="47" t="s">
        <v>59</v>
      </c>
      <c r="E28" s="15">
        <v>1</v>
      </c>
      <c r="F28" s="16" t="s">
        <v>21</v>
      </c>
      <c r="G28" s="14" t="s">
        <v>22</v>
      </c>
      <c r="H28" s="16" t="s">
        <v>54</v>
      </c>
      <c r="I28" s="17">
        <v>42299</v>
      </c>
      <c r="J28" s="17">
        <v>42299</v>
      </c>
      <c r="K28" s="18" t="s">
        <v>23</v>
      </c>
      <c r="L28" s="19">
        <v>346</v>
      </c>
      <c r="M28" s="19"/>
      <c r="N28" s="19"/>
      <c r="O28" s="19">
        <v>784</v>
      </c>
      <c r="P28" s="19"/>
      <c r="Q28" s="19">
        <v>580</v>
      </c>
      <c r="R28" s="19"/>
      <c r="S28" s="20">
        <f t="shared" si="0"/>
        <v>1710</v>
      </c>
      <c r="T28" s="21" t="s">
        <v>24</v>
      </c>
      <c r="U28" s="26"/>
      <c r="W28" s="7"/>
    </row>
    <row r="29" spans="2:23" s="6" customFormat="1" ht="56.25" x14ac:dyDescent="0.25">
      <c r="B29" s="15" t="s">
        <v>28</v>
      </c>
      <c r="C29" s="22" t="s">
        <v>52</v>
      </c>
      <c r="D29" s="47" t="s">
        <v>131</v>
      </c>
      <c r="E29" s="15">
        <v>1</v>
      </c>
      <c r="F29" s="16" t="s">
        <v>21</v>
      </c>
      <c r="G29" s="14" t="s">
        <v>22</v>
      </c>
      <c r="H29" s="16" t="s">
        <v>65</v>
      </c>
      <c r="I29" s="17">
        <v>42300</v>
      </c>
      <c r="J29" s="17">
        <v>42300</v>
      </c>
      <c r="K29" s="18" t="s">
        <v>23</v>
      </c>
      <c r="L29" s="19">
        <v>402</v>
      </c>
      <c r="M29" s="19"/>
      <c r="N29" s="19"/>
      <c r="O29" s="19"/>
      <c r="P29" s="19"/>
      <c r="Q29" s="19">
        <v>650</v>
      </c>
      <c r="R29" s="19"/>
      <c r="S29" s="20">
        <f t="shared" si="0"/>
        <v>1052</v>
      </c>
      <c r="T29" s="21" t="s">
        <v>24</v>
      </c>
      <c r="U29" s="26"/>
      <c r="W29" s="7"/>
    </row>
    <row r="30" spans="2:23" s="6" customFormat="1" ht="56.25" x14ac:dyDescent="0.25">
      <c r="B30" s="15" t="s">
        <v>28</v>
      </c>
      <c r="C30" s="22" t="s">
        <v>52</v>
      </c>
      <c r="D30" s="47" t="s">
        <v>59</v>
      </c>
      <c r="E30" s="15">
        <v>1</v>
      </c>
      <c r="F30" s="16" t="s">
        <v>21</v>
      </c>
      <c r="G30" s="14" t="s">
        <v>26</v>
      </c>
      <c r="H30" s="16" t="s">
        <v>54</v>
      </c>
      <c r="I30" s="17">
        <v>42666</v>
      </c>
      <c r="J30" s="17">
        <v>42666</v>
      </c>
      <c r="K30" s="18" t="s">
        <v>23</v>
      </c>
      <c r="L30" s="19">
        <v>445</v>
      </c>
      <c r="M30" s="19"/>
      <c r="N30" s="19"/>
      <c r="O30" s="19">
        <v>872</v>
      </c>
      <c r="P30" s="19"/>
      <c r="Q30" s="19">
        <v>1100.02</v>
      </c>
      <c r="R30" s="19"/>
      <c r="S30" s="20">
        <f t="shared" ref="S30:S31" si="2">SUM(L30:R30)</f>
        <v>2417.02</v>
      </c>
      <c r="T30" s="21" t="s">
        <v>24</v>
      </c>
      <c r="U30" s="26"/>
      <c r="W30" s="7"/>
    </row>
    <row r="31" spans="2:23" s="6" customFormat="1" ht="56.25" x14ac:dyDescent="0.25">
      <c r="B31" s="15" t="s">
        <v>39</v>
      </c>
      <c r="C31" s="22" t="s">
        <v>52</v>
      </c>
      <c r="D31" s="47" t="s">
        <v>130</v>
      </c>
      <c r="E31" s="15">
        <v>1</v>
      </c>
      <c r="F31" s="16" t="s">
        <v>21</v>
      </c>
      <c r="G31" s="14" t="s">
        <v>22</v>
      </c>
      <c r="H31" s="16" t="s">
        <v>58</v>
      </c>
      <c r="I31" s="17">
        <v>42665</v>
      </c>
      <c r="J31" s="17">
        <v>42667</v>
      </c>
      <c r="K31" s="18" t="s">
        <v>23</v>
      </c>
      <c r="L31" s="19">
        <f>270+109.01</f>
        <v>379.01</v>
      </c>
      <c r="M31" s="19">
        <v>880.15</v>
      </c>
      <c r="N31" s="19"/>
      <c r="O31" s="19"/>
      <c r="P31" s="19"/>
      <c r="Q31" s="19"/>
      <c r="R31" s="19"/>
      <c r="S31" s="20">
        <f t="shared" si="2"/>
        <v>1259.1599999999999</v>
      </c>
      <c r="T31" s="21" t="s">
        <v>24</v>
      </c>
      <c r="U31" s="26"/>
      <c r="W31" s="7"/>
    </row>
    <row r="32" spans="2:23" s="6" customFormat="1" ht="56.25" x14ac:dyDescent="0.25">
      <c r="B32" s="15" t="s">
        <v>30</v>
      </c>
      <c r="C32" s="22" t="s">
        <v>52</v>
      </c>
      <c r="D32" s="47" t="s">
        <v>132</v>
      </c>
      <c r="E32" s="15">
        <v>1</v>
      </c>
      <c r="F32" s="16" t="s">
        <v>21</v>
      </c>
      <c r="G32" s="14" t="s">
        <v>22</v>
      </c>
      <c r="H32" s="16" t="s">
        <v>57</v>
      </c>
      <c r="I32" s="17">
        <v>42304</v>
      </c>
      <c r="J32" s="17">
        <v>42304</v>
      </c>
      <c r="K32" s="18" t="s">
        <v>23</v>
      </c>
      <c r="L32" s="19">
        <v>400</v>
      </c>
      <c r="M32" s="19"/>
      <c r="N32" s="19"/>
      <c r="O32" s="19"/>
      <c r="P32" s="19"/>
      <c r="Q32" s="19"/>
      <c r="R32" s="19"/>
      <c r="S32" s="20">
        <f>SUM(L32:R32)</f>
        <v>400</v>
      </c>
      <c r="T32" s="21" t="s">
        <v>24</v>
      </c>
      <c r="U32" s="26"/>
      <c r="W32" s="7"/>
    </row>
    <row r="33" spans="1:23" s="6" customFormat="1" ht="56.25" x14ac:dyDescent="0.25">
      <c r="B33" s="15" t="s">
        <v>28</v>
      </c>
      <c r="C33" s="22" t="s">
        <v>52</v>
      </c>
      <c r="D33" s="47" t="s">
        <v>133</v>
      </c>
      <c r="E33" s="15">
        <v>1</v>
      </c>
      <c r="F33" s="16" t="s">
        <v>21</v>
      </c>
      <c r="G33" s="14" t="s">
        <v>22</v>
      </c>
      <c r="H33" s="16" t="s">
        <v>57</v>
      </c>
      <c r="I33" s="17">
        <v>42304</v>
      </c>
      <c r="J33" s="17">
        <v>42304</v>
      </c>
      <c r="K33" s="18" t="s">
        <v>23</v>
      </c>
      <c r="L33" s="19">
        <v>398</v>
      </c>
      <c r="M33" s="19"/>
      <c r="N33" s="19"/>
      <c r="O33" s="19"/>
      <c r="P33" s="19"/>
      <c r="Q33" s="19">
        <v>330</v>
      </c>
      <c r="R33" s="19"/>
      <c r="S33" s="20">
        <f>SUM(L33:R33)</f>
        <v>728</v>
      </c>
      <c r="T33" s="21" t="s">
        <v>24</v>
      </c>
      <c r="U33" s="26"/>
      <c r="W33" s="7"/>
    </row>
    <row r="34" spans="1:23" s="6" customFormat="1" x14ac:dyDescent="0.25">
      <c r="B34" s="32" t="s">
        <v>32</v>
      </c>
      <c r="C34" s="25" t="s">
        <v>33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4"/>
      <c r="U34" s="2"/>
      <c r="W34" s="7"/>
    </row>
    <row r="35" spans="1:23" s="6" customFormat="1" x14ac:dyDescent="0.25">
      <c r="B35" s="32" t="s">
        <v>25</v>
      </c>
      <c r="C35" s="25" t="s">
        <v>34</v>
      </c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7"/>
      <c r="O35" s="27"/>
      <c r="P35" s="27"/>
      <c r="Q35" s="27"/>
      <c r="R35" s="27"/>
      <c r="S35" s="35"/>
      <c r="T35" s="34"/>
      <c r="U35" s="2"/>
      <c r="W35" s="7"/>
    </row>
    <row r="36" spans="1:23" s="6" customFormat="1" x14ac:dyDescent="0.25">
      <c r="B36" s="32" t="s">
        <v>20</v>
      </c>
      <c r="C36" s="25" t="s">
        <v>35</v>
      </c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7"/>
      <c r="O36" s="27"/>
      <c r="P36" s="27"/>
      <c r="Q36" s="27"/>
      <c r="R36" s="27"/>
      <c r="S36" s="27"/>
      <c r="T36" s="34"/>
      <c r="U36" s="2"/>
      <c r="W36" s="7"/>
    </row>
    <row r="37" spans="1:23" s="6" customFormat="1" x14ac:dyDescent="0.25">
      <c r="B37" s="32" t="s">
        <v>29</v>
      </c>
      <c r="C37" s="25" t="s">
        <v>36</v>
      </c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7"/>
      <c r="O37" s="27"/>
      <c r="P37" s="27"/>
      <c r="Q37" s="27"/>
      <c r="R37" s="27"/>
      <c r="S37" s="27"/>
      <c r="T37" s="34"/>
      <c r="U37" s="2"/>
      <c r="W37" s="7"/>
    </row>
    <row r="38" spans="1:23" s="6" customFormat="1" x14ac:dyDescent="0.25">
      <c r="A38"/>
      <c r="B38" s="32" t="s">
        <v>37</v>
      </c>
      <c r="C38" s="25" t="s">
        <v>38</v>
      </c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7"/>
      <c r="O38" s="27"/>
      <c r="P38" s="27"/>
      <c r="Q38" s="27"/>
      <c r="R38" s="27"/>
      <c r="S38" s="27"/>
      <c r="T38" s="34"/>
      <c r="U38" s="2"/>
      <c r="W38" s="7"/>
    </row>
    <row r="39" spans="1:23" s="6" customFormat="1" x14ac:dyDescent="0.25">
      <c r="A39"/>
      <c r="B39" s="32" t="s">
        <v>39</v>
      </c>
      <c r="C39" s="25" t="s">
        <v>40</v>
      </c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7"/>
      <c r="O39" s="27"/>
      <c r="P39" s="27"/>
      <c r="Q39" s="27"/>
      <c r="R39" s="27"/>
      <c r="S39" s="27"/>
      <c r="T39" s="34"/>
      <c r="U39" s="2"/>
      <c r="W39" s="7"/>
    </row>
    <row r="40" spans="1:23" s="6" customFormat="1" x14ac:dyDescent="0.25">
      <c r="A40"/>
      <c r="B40" s="32" t="s">
        <v>49</v>
      </c>
      <c r="C40" s="25" t="s">
        <v>50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7"/>
      <c r="O40" s="27"/>
      <c r="P40" s="27"/>
      <c r="Q40" s="27"/>
      <c r="R40" s="27"/>
      <c r="S40" s="27"/>
      <c r="T40" s="34"/>
      <c r="U40" s="2"/>
      <c r="W40" s="7"/>
    </row>
    <row r="41" spans="1:23" s="6" customFormat="1" x14ac:dyDescent="0.25">
      <c r="A41"/>
      <c r="B41" s="32" t="s">
        <v>43</v>
      </c>
      <c r="C41" s="25" t="s">
        <v>44</v>
      </c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7"/>
      <c r="O41" s="27"/>
      <c r="P41" s="27"/>
      <c r="Q41" s="27"/>
      <c r="R41" s="27"/>
      <c r="S41" s="27"/>
      <c r="T41" s="34"/>
      <c r="U41" s="2"/>
      <c r="W41" s="7"/>
    </row>
    <row r="42" spans="1:23" s="6" customFormat="1" x14ac:dyDescent="0.25">
      <c r="A42"/>
      <c r="B42" s="32" t="s">
        <v>30</v>
      </c>
      <c r="C42" s="25" t="s">
        <v>45</v>
      </c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7"/>
      <c r="O42" s="27"/>
      <c r="P42" s="27"/>
      <c r="Q42" s="27"/>
      <c r="R42" s="27"/>
      <c r="S42" s="27"/>
      <c r="T42" s="34"/>
      <c r="U42" s="2"/>
      <c r="W42" s="7"/>
    </row>
    <row r="43" spans="1:23" s="6" customFormat="1" x14ac:dyDescent="0.25">
      <c r="A43"/>
      <c r="B43" s="32" t="s">
        <v>28</v>
      </c>
      <c r="C43" s="25" t="s">
        <v>46</v>
      </c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7"/>
      <c r="O43" s="27"/>
      <c r="P43" s="27"/>
      <c r="Q43" s="27"/>
      <c r="R43" s="27"/>
      <c r="S43" s="27"/>
      <c r="T43" s="34"/>
      <c r="U43" s="2"/>
      <c r="W43" s="7"/>
    </row>
    <row r="44" spans="1:23" s="6" customFormat="1" x14ac:dyDescent="0.25">
      <c r="A44"/>
      <c r="B44" s="32" t="s">
        <v>31</v>
      </c>
      <c r="C44" s="25" t="s">
        <v>47</v>
      </c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34"/>
      <c r="U44" s="2"/>
      <c r="W44" s="7"/>
    </row>
    <row r="45" spans="1:23" s="6" customFormat="1" ht="27" thickBot="1" x14ac:dyDescent="0.3">
      <c r="A45"/>
      <c r="B45" s="33" t="s">
        <v>27</v>
      </c>
      <c r="C45" s="29" t="s">
        <v>48</v>
      </c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0"/>
      <c r="O45" s="30"/>
      <c r="P45" s="30"/>
      <c r="Q45" s="30"/>
      <c r="R45" s="30"/>
      <c r="S45" s="30"/>
      <c r="T45" s="36"/>
      <c r="U45" s="2"/>
      <c r="W45" s="7"/>
    </row>
  </sheetData>
  <sortState ref="B5:T36">
    <sortCondition ref="I5:I36"/>
    <sortCondition ref="J5:J36"/>
  </sortState>
  <mergeCells count="2">
    <mergeCell ref="B2:T2"/>
    <mergeCell ref="B3:T3"/>
  </mergeCells>
  <pageMargins left="0.25" right="0.25" top="0.75" bottom="0.75" header="0.3" footer="0.3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="60" zoomScaleNormal="60" workbookViewId="0">
      <selection activeCell="D10" sqref="D10"/>
    </sheetView>
  </sheetViews>
  <sheetFormatPr baseColWidth="10" defaultRowHeight="26.25" x14ac:dyDescent="0.25"/>
  <cols>
    <col min="1" max="1" width="21.28515625" customWidth="1"/>
    <col min="2" max="2" width="12.42578125" style="3" bestFit="1" customWidth="1"/>
    <col min="3" max="3" width="20.28515625" style="1" customWidth="1"/>
    <col min="4" max="4" width="92.42578125" style="1" customWidth="1"/>
    <col min="5" max="5" width="7.85546875" style="1" customWidth="1"/>
    <col min="6" max="6" width="7.5703125" style="1" bestFit="1" customWidth="1"/>
    <col min="7" max="7" width="17" style="1" bestFit="1" customWidth="1"/>
    <col min="8" max="8" width="41" style="1" bestFit="1" customWidth="1"/>
    <col min="9" max="10" width="12.7109375" style="1" bestFit="1" customWidth="1"/>
    <col min="11" max="11" width="20.85546875" style="1" bestFit="1" customWidth="1"/>
    <col min="12" max="12" width="14.5703125" style="1" bestFit="1" customWidth="1"/>
    <col min="13" max="13" width="14.85546875" style="4" customWidth="1"/>
    <col min="14" max="14" width="14.5703125" style="1" bestFit="1" customWidth="1"/>
    <col min="15" max="16" width="13.85546875" style="1" bestFit="1" customWidth="1"/>
    <col min="17" max="17" width="14.5703125" style="1" bestFit="1" customWidth="1"/>
    <col min="18" max="18" width="11.5703125" style="1" customWidth="1"/>
    <col min="19" max="19" width="23.7109375" style="1" bestFit="1" customWidth="1"/>
    <col min="20" max="20" width="38.42578125" style="5" customWidth="1"/>
    <col min="21" max="21" width="12.7109375" style="2" bestFit="1" customWidth="1"/>
    <col min="22" max="25" width="11.42578125" style="6"/>
    <col min="26" max="16384" width="11.42578125" style="1"/>
  </cols>
  <sheetData>
    <row r="1" spans="1:21" ht="27" thickBot="1" x14ac:dyDescent="0.3">
      <c r="A1" s="1"/>
    </row>
    <row r="2" spans="1:21" ht="39.950000000000003" customHeight="1" x14ac:dyDescent="0.25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1" ht="39.950000000000003" customHeight="1" x14ac:dyDescent="0.25">
      <c r="A3" s="1"/>
      <c r="B3" s="54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1" s="11" customFormat="1" ht="143.25" customHeight="1" x14ac:dyDescent="0.25">
      <c r="B4" s="41" t="s">
        <v>1</v>
      </c>
      <c r="C4" s="37" t="s">
        <v>2</v>
      </c>
      <c r="D4" s="50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9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40" t="s">
        <v>19</v>
      </c>
    </row>
    <row r="5" spans="1:21" s="5" customFormat="1" ht="69.75" x14ac:dyDescent="0.25">
      <c r="B5" s="13" t="s">
        <v>25</v>
      </c>
      <c r="C5" s="48" t="s">
        <v>67</v>
      </c>
      <c r="D5" s="14" t="s">
        <v>134</v>
      </c>
      <c r="E5" s="49">
        <v>3</v>
      </c>
      <c r="F5" s="16" t="s">
        <v>21</v>
      </c>
      <c r="G5" s="16" t="s">
        <v>26</v>
      </c>
      <c r="H5" s="16" t="s">
        <v>69</v>
      </c>
      <c r="I5" s="17">
        <v>42623</v>
      </c>
      <c r="J5" s="17">
        <v>42624</v>
      </c>
      <c r="K5" s="18" t="s">
        <v>71</v>
      </c>
      <c r="L5" s="19"/>
      <c r="M5" s="19">
        <v>3234.9</v>
      </c>
      <c r="N5" s="19"/>
      <c r="O5" s="19"/>
      <c r="P5" s="19"/>
      <c r="Q5" s="19"/>
      <c r="R5" s="19"/>
      <c r="S5" s="20">
        <f>SUM(L5:R5)</f>
        <v>3234.9</v>
      </c>
      <c r="T5" s="21" t="s">
        <v>24</v>
      </c>
      <c r="U5" s="23"/>
    </row>
    <row r="6" spans="1:21" s="5" customFormat="1" ht="56.25" x14ac:dyDescent="0.25">
      <c r="B6" s="13" t="s">
        <v>20</v>
      </c>
      <c r="C6" s="48" t="s">
        <v>67</v>
      </c>
      <c r="D6" s="47" t="s">
        <v>135</v>
      </c>
      <c r="E6" s="49">
        <v>1</v>
      </c>
      <c r="F6" s="16" t="s">
        <v>21</v>
      </c>
      <c r="G6" s="14" t="s">
        <v>22</v>
      </c>
      <c r="H6" s="16" t="s">
        <v>87</v>
      </c>
      <c r="I6" s="17">
        <v>42656</v>
      </c>
      <c r="J6" s="17">
        <v>42656</v>
      </c>
      <c r="K6" s="18" t="s">
        <v>23</v>
      </c>
      <c r="L6" s="19">
        <v>423</v>
      </c>
      <c r="M6" s="19"/>
      <c r="N6" s="19"/>
      <c r="O6" s="19">
        <v>854</v>
      </c>
      <c r="P6" s="19"/>
      <c r="Q6" s="19">
        <v>1160</v>
      </c>
      <c r="R6" s="19"/>
      <c r="S6" s="20">
        <f t="shared" ref="S6:S18" si="0">SUM(L6:R6)</f>
        <v>2437</v>
      </c>
      <c r="T6" s="21" t="s">
        <v>24</v>
      </c>
      <c r="U6" s="12"/>
    </row>
    <row r="7" spans="1:21" s="5" customFormat="1" ht="69.75" x14ac:dyDescent="0.25">
      <c r="B7" s="13" t="s">
        <v>37</v>
      </c>
      <c r="C7" s="48" t="s">
        <v>67</v>
      </c>
      <c r="D7" s="47" t="s">
        <v>136</v>
      </c>
      <c r="E7" s="49">
        <v>1</v>
      </c>
      <c r="F7" s="16" t="s">
        <v>21</v>
      </c>
      <c r="G7" s="14" t="s">
        <v>22</v>
      </c>
      <c r="H7" s="16" t="s">
        <v>68</v>
      </c>
      <c r="I7" s="17">
        <v>42290</v>
      </c>
      <c r="J7" s="17">
        <v>42292</v>
      </c>
      <c r="K7" s="18" t="s">
        <v>23</v>
      </c>
      <c r="L7" s="19">
        <f>136+84.3+133.99</f>
        <v>354.29</v>
      </c>
      <c r="M7" s="19">
        <v>1198</v>
      </c>
      <c r="N7" s="19">
        <v>230</v>
      </c>
      <c r="O7" s="19"/>
      <c r="P7" s="19"/>
      <c r="Q7" s="19"/>
      <c r="R7" s="19"/>
      <c r="S7" s="20">
        <f t="shared" si="0"/>
        <v>1782.29</v>
      </c>
      <c r="T7" s="21" t="s">
        <v>24</v>
      </c>
      <c r="U7" s="12"/>
    </row>
    <row r="8" spans="1:21" s="5" customFormat="1" ht="139.5" x14ac:dyDescent="0.25">
      <c r="B8" s="13" t="s">
        <v>37</v>
      </c>
      <c r="C8" s="48" t="s">
        <v>67</v>
      </c>
      <c r="D8" s="47" t="s">
        <v>137</v>
      </c>
      <c r="E8" s="49">
        <v>1</v>
      </c>
      <c r="F8" s="16" t="s">
        <v>21</v>
      </c>
      <c r="G8" s="16" t="s">
        <v>22</v>
      </c>
      <c r="H8" s="16" t="s">
        <v>72</v>
      </c>
      <c r="I8" s="17">
        <v>42296</v>
      </c>
      <c r="J8" s="17">
        <v>42296</v>
      </c>
      <c r="K8" s="18" t="s">
        <v>23</v>
      </c>
      <c r="L8" s="19">
        <v>215</v>
      </c>
      <c r="M8" s="19"/>
      <c r="N8" s="19">
        <v>166</v>
      </c>
      <c r="O8" s="19"/>
      <c r="P8" s="19">
        <v>225</v>
      </c>
      <c r="Q8" s="19"/>
      <c r="R8" s="19"/>
      <c r="S8" s="20">
        <f t="shared" si="0"/>
        <v>606</v>
      </c>
      <c r="T8" s="21" t="s">
        <v>24</v>
      </c>
      <c r="U8" s="12"/>
    </row>
    <row r="9" spans="1:21" s="5" customFormat="1" ht="56.25" x14ac:dyDescent="0.25">
      <c r="B9" s="13" t="s">
        <v>27</v>
      </c>
      <c r="C9" s="48" t="s">
        <v>67</v>
      </c>
      <c r="D9" s="47" t="s">
        <v>138</v>
      </c>
      <c r="E9" s="49">
        <v>1</v>
      </c>
      <c r="F9" s="16" t="s">
        <v>21</v>
      </c>
      <c r="G9" s="14" t="s">
        <v>26</v>
      </c>
      <c r="H9" s="16" t="s">
        <v>69</v>
      </c>
      <c r="I9" s="17">
        <v>42664</v>
      </c>
      <c r="J9" s="17">
        <v>42666</v>
      </c>
      <c r="K9" s="18" t="s">
        <v>23</v>
      </c>
      <c r="L9" s="19">
        <v>1757</v>
      </c>
      <c r="M9" s="19">
        <v>1800</v>
      </c>
      <c r="N9" s="19"/>
      <c r="O9" s="19">
        <v>828</v>
      </c>
      <c r="P9" s="19"/>
      <c r="Q9" s="19">
        <v>1156.5</v>
      </c>
      <c r="R9" s="19"/>
      <c r="S9" s="20">
        <f t="shared" si="0"/>
        <v>5541.5</v>
      </c>
      <c r="T9" s="21" t="s">
        <v>24</v>
      </c>
      <c r="U9" s="12"/>
    </row>
    <row r="10" spans="1:21" s="5" customFormat="1" ht="93" x14ac:dyDescent="0.25">
      <c r="B10" s="13" t="s">
        <v>37</v>
      </c>
      <c r="C10" s="48" t="s">
        <v>67</v>
      </c>
      <c r="D10" s="47" t="s">
        <v>139</v>
      </c>
      <c r="E10" s="49">
        <v>1</v>
      </c>
      <c r="F10" s="16" t="s">
        <v>21</v>
      </c>
      <c r="G10" s="14" t="s">
        <v>22</v>
      </c>
      <c r="H10" s="16" t="s">
        <v>73</v>
      </c>
      <c r="I10" s="17">
        <v>42669</v>
      </c>
      <c r="J10" s="17">
        <v>42673</v>
      </c>
      <c r="K10" s="18" t="s">
        <v>23</v>
      </c>
      <c r="L10" s="19">
        <v>1346</v>
      </c>
      <c r="M10" s="19">
        <v>2000</v>
      </c>
      <c r="N10" s="19"/>
      <c r="O10" s="19"/>
      <c r="P10" s="19">
        <v>275</v>
      </c>
      <c r="Q10" s="19"/>
      <c r="R10" s="19"/>
      <c r="S10" s="20">
        <f t="shared" si="0"/>
        <v>3621</v>
      </c>
      <c r="T10" s="21" t="s">
        <v>24</v>
      </c>
      <c r="U10" s="12"/>
    </row>
    <row r="11" spans="1:21" s="5" customFormat="1" ht="93" x14ac:dyDescent="0.25">
      <c r="B11" s="13" t="s">
        <v>37</v>
      </c>
      <c r="C11" s="48" t="s">
        <v>67</v>
      </c>
      <c r="D11" s="47" t="s">
        <v>140</v>
      </c>
      <c r="E11" s="49">
        <v>1</v>
      </c>
      <c r="F11" s="16" t="s">
        <v>21</v>
      </c>
      <c r="G11" s="16" t="s">
        <v>22</v>
      </c>
      <c r="H11" s="16" t="s">
        <v>74</v>
      </c>
      <c r="I11" s="17">
        <v>42669</v>
      </c>
      <c r="J11" s="17">
        <v>42673</v>
      </c>
      <c r="K11" s="18" t="s">
        <v>23</v>
      </c>
      <c r="L11" s="19">
        <v>1458.5</v>
      </c>
      <c r="M11" s="19">
        <v>2000</v>
      </c>
      <c r="N11" s="19"/>
      <c r="O11" s="19"/>
      <c r="P11" s="19"/>
      <c r="Q11" s="19"/>
      <c r="R11" s="19"/>
      <c r="S11" s="20">
        <f t="shared" si="0"/>
        <v>3458.5</v>
      </c>
      <c r="T11" s="21" t="s">
        <v>24</v>
      </c>
      <c r="U11" s="12"/>
    </row>
    <row r="12" spans="1:21" s="5" customFormat="1" ht="56.25" x14ac:dyDescent="0.25">
      <c r="B12" s="13" t="s">
        <v>25</v>
      </c>
      <c r="C12" s="48" t="s">
        <v>67</v>
      </c>
      <c r="D12" s="47" t="s">
        <v>70</v>
      </c>
      <c r="E12" s="49">
        <v>1</v>
      </c>
      <c r="F12" s="16" t="s">
        <v>21</v>
      </c>
      <c r="G12" s="14" t="s">
        <v>26</v>
      </c>
      <c r="H12" s="16" t="s">
        <v>69</v>
      </c>
      <c r="I12" s="17">
        <v>42670</v>
      </c>
      <c r="J12" s="17">
        <v>42672</v>
      </c>
      <c r="K12" s="18" t="s">
        <v>23</v>
      </c>
      <c r="L12" s="19">
        <v>1694</v>
      </c>
      <c r="M12" s="19">
        <v>3600.02</v>
      </c>
      <c r="N12" s="19"/>
      <c r="O12" s="19"/>
      <c r="P12" s="19"/>
      <c r="Q12" s="19"/>
      <c r="R12" s="19"/>
      <c r="S12" s="20">
        <f t="shared" si="0"/>
        <v>5294.02</v>
      </c>
      <c r="T12" s="21" t="s">
        <v>24</v>
      </c>
      <c r="U12" s="12"/>
    </row>
    <row r="13" spans="1:21" s="5" customFormat="1" ht="56.25" x14ac:dyDescent="0.25">
      <c r="B13" s="13" t="s">
        <v>32</v>
      </c>
      <c r="C13" s="48" t="s">
        <v>67</v>
      </c>
      <c r="D13" s="47" t="s">
        <v>141</v>
      </c>
      <c r="E13" s="49">
        <v>1</v>
      </c>
      <c r="F13" s="16" t="s">
        <v>21</v>
      </c>
      <c r="G13" s="14" t="s">
        <v>26</v>
      </c>
      <c r="H13" s="16" t="s">
        <v>69</v>
      </c>
      <c r="I13" s="17">
        <v>42679</v>
      </c>
      <c r="J13" s="17">
        <v>42680</v>
      </c>
      <c r="K13" s="18" t="s">
        <v>23</v>
      </c>
      <c r="L13" s="19">
        <v>1941</v>
      </c>
      <c r="M13" s="19"/>
      <c r="N13" s="19"/>
      <c r="O13" s="19"/>
      <c r="P13" s="19">
        <v>259</v>
      </c>
      <c r="Q13" s="19"/>
      <c r="R13" s="19"/>
      <c r="S13" s="20">
        <f t="shared" si="0"/>
        <v>2200</v>
      </c>
      <c r="T13" s="21" t="s">
        <v>24</v>
      </c>
      <c r="U13" s="12"/>
    </row>
    <row r="14" spans="1:21" s="5" customFormat="1" ht="56.25" x14ac:dyDescent="0.25">
      <c r="B14" s="13" t="s">
        <v>25</v>
      </c>
      <c r="C14" s="48" t="s">
        <v>67</v>
      </c>
      <c r="D14" s="47" t="s">
        <v>142</v>
      </c>
      <c r="E14" s="49">
        <v>1</v>
      </c>
      <c r="F14" s="16" t="s">
        <v>21</v>
      </c>
      <c r="G14" s="14" t="s">
        <v>26</v>
      </c>
      <c r="H14" s="16" t="s">
        <v>69</v>
      </c>
      <c r="I14" s="17">
        <v>42679</v>
      </c>
      <c r="J14" s="17">
        <v>42680</v>
      </c>
      <c r="K14" s="18" t="s">
        <v>23</v>
      </c>
      <c r="L14" s="19">
        <v>300.01</v>
      </c>
      <c r="M14" s="19">
        <v>1331.85</v>
      </c>
      <c r="N14" s="19"/>
      <c r="O14" s="19"/>
      <c r="P14" s="19"/>
      <c r="Q14" s="19"/>
      <c r="R14" s="19"/>
      <c r="S14" s="20">
        <f t="shared" si="0"/>
        <v>1631.86</v>
      </c>
      <c r="T14" s="21" t="s">
        <v>24</v>
      </c>
      <c r="U14" s="12"/>
    </row>
    <row r="15" spans="1:21" s="5" customFormat="1" ht="56.25" x14ac:dyDescent="0.25">
      <c r="B15" s="13" t="s">
        <v>25</v>
      </c>
      <c r="C15" s="48" t="s">
        <v>67</v>
      </c>
      <c r="D15" s="47" t="s">
        <v>142</v>
      </c>
      <c r="E15" s="49">
        <v>1</v>
      </c>
      <c r="F15" s="16" t="s">
        <v>21</v>
      </c>
      <c r="G15" s="14" t="s">
        <v>26</v>
      </c>
      <c r="H15" s="16" t="s">
        <v>69</v>
      </c>
      <c r="I15" s="17">
        <v>42679</v>
      </c>
      <c r="J15" s="17">
        <v>42680</v>
      </c>
      <c r="K15" s="18" t="s">
        <v>23</v>
      </c>
      <c r="L15" s="19">
        <v>2085.0100000000002</v>
      </c>
      <c r="M15" s="19">
        <v>1331.85</v>
      </c>
      <c r="N15" s="19"/>
      <c r="O15" s="19"/>
      <c r="P15" s="19"/>
      <c r="Q15" s="19"/>
      <c r="R15" s="19"/>
      <c r="S15" s="20">
        <f t="shared" si="0"/>
        <v>3416.86</v>
      </c>
      <c r="T15" s="21" t="s">
        <v>24</v>
      </c>
      <c r="U15" s="12"/>
    </row>
    <row r="16" spans="1:21" s="5" customFormat="1" ht="56.25" x14ac:dyDescent="0.25">
      <c r="B16" s="13" t="s">
        <v>29</v>
      </c>
      <c r="C16" s="48" t="s">
        <v>67</v>
      </c>
      <c r="D16" s="47" t="s">
        <v>143</v>
      </c>
      <c r="E16" s="49">
        <v>1</v>
      </c>
      <c r="F16" s="16" t="s">
        <v>21</v>
      </c>
      <c r="G16" s="14" t="s">
        <v>22</v>
      </c>
      <c r="H16" s="16" t="s">
        <v>75</v>
      </c>
      <c r="I16" s="17">
        <v>42678</v>
      </c>
      <c r="J16" s="17">
        <v>42679</v>
      </c>
      <c r="K16" s="18" t="s">
        <v>23</v>
      </c>
      <c r="L16" s="19">
        <v>601</v>
      </c>
      <c r="M16" s="19">
        <v>850</v>
      </c>
      <c r="N16" s="19">
        <v>616</v>
      </c>
      <c r="O16" s="19"/>
      <c r="P16" s="19">
        <v>500</v>
      </c>
      <c r="Q16" s="19"/>
      <c r="R16" s="19"/>
      <c r="S16" s="20">
        <f t="shared" si="0"/>
        <v>2567</v>
      </c>
      <c r="T16" s="21" t="s">
        <v>24</v>
      </c>
      <c r="U16" s="12"/>
    </row>
    <row r="17" spans="2:21" s="5" customFormat="1" ht="56.25" x14ac:dyDescent="0.25">
      <c r="B17" s="13" t="s">
        <v>41</v>
      </c>
      <c r="C17" s="48" t="s">
        <v>67</v>
      </c>
      <c r="D17" s="47" t="s">
        <v>79</v>
      </c>
      <c r="E17" s="49">
        <v>1</v>
      </c>
      <c r="F17" s="16" t="s">
        <v>21</v>
      </c>
      <c r="G17" s="14" t="s">
        <v>22</v>
      </c>
      <c r="H17" s="16" t="s">
        <v>57</v>
      </c>
      <c r="I17" s="17">
        <v>42683</v>
      </c>
      <c r="J17" s="17">
        <v>42683</v>
      </c>
      <c r="K17" s="18" t="s">
        <v>23</v>
      </c>
      <c r="L17" s="19">
        <v>490</v>
      </c>
      <c r="M17" s="19"/>
      <c r="N17" s="19"/>
      <c r="O17" s="19"/>
      <c r="P17" s="19"/>
      <c r="Q17" s="19">
        <v>434</v>
      </c>
      <c r="R17" s="19"/>
      <c r="S17" s="20">
        <f t="shared" si="0"/>
        <v>924</v>
      </c>
      <c r="T17" s="21" t="s">
        <v>24</v>
      </c>
      <c r="U17" s="12"/>
    </row>
    <row r="18" spans="2:21" s="5" customFormat="1" ht="116.25" x14ac:dyDescent="0.25">
      <c r="B18" s="13" t="s">
        <v>37</v>
      </c>
      <c r="C18" s="48" t="s">
        <v>67</v>
      </c>
      <c r="D18" s="47" t="s">
        <v>144</v>
      </c>
      <c r="E18" s="49">
        <v>1</v>
      </c>
      <c r="F18" s="16" t="s">
        <v>21</v>
      </c>
      <c r="G18" s="14" t="s">
        <v>22</v>
      </c>
      <c r="H18" s="16" t="s">
        <v>76</v>
      </c>
      <c r="I18" s="17">
        <v>42683</v>
      </c>
      <c r="J18" s="17">
        <v>42683</v>
      </c>
      <c r="K18" s="18" t="s">
        <v>23</v>
      </c>
      <c r="L18" s="19">
        <v>228</v>
      </c>
      <c r="M18" s="19"/>
      <c r="N18" s="19"/>
      <c r="O18" s="19"/>
      <c r="P18" s="19"/>
      <c r="Q18" s="19"/>
      <c r="R18" s="19"/>
      <c r="S18" s="20">
        <f t="shared" si="0"/>
        <v>228</v>
      </c>
      <c r="T18" s="21" t="s">
        <v>24</v>
      </c>
      <c r="U18" s="12"/>
    </row>
    <row r="19" spans="2:21" s="5" customFormat="1" ht="93" x14ac:dyDescent="0.25">
      <c r="B19" s="13" t="s">
        <v>37</v>
      </c>
      <c r="C19" s="48" t="s">
        <v>67</v>
      </c>
      <c r="D19" s="47" t="s">
        <v>145</v>
      </c>
      <c r="E19" s="49">
        <v>1</v>
      </c>
      <c r="F19" s="16" t="s">
        <v>21</v>
      </c>
      <c r="G19" s="14" t="s">
        <v>22</v>
      </c>
      <c r="H19" s="16" t="s">
        <v>80</v>
      </c>
      <c r="I19" s="17">
        <v>42684</v>
      </c>
      <c r="J19" s="17">
        <v>42684</v>
      </c>
      <c r="K19" s="18" t="s">
        <v>23</v>
      </c>
      <c r="L19" s="19">
        <v>167.01</v>
      </c>
      <c r="M19" s="19"/>
      <c r="N19" s="19"/>
      <c r="O19" s="19"/>
      <c r="P19" s="19"/>
      <c r="Q19" s="19"/>
      <c r="R19" s="19"/>
      <c r="S19" s="20">
        <f t="shared" ref="S19:S35" si="1">SUM(L19:R19)</f>
        <v>167.01</v>
      </c>
      <c r="T19" s="21" t="s">
        <v>24</v>
      </c>
      <c r="U19" s="12"/>
    </row>
    <row r="20" spans="2:21" s="5" customFormat="1" ht="69.75" customHeight="1" x14ac:dyDescent="0.25">
      <c r="B20" s="13" t="s">
        <v>41</v>
      </c>
      <c r="C20" s="48" t="s">
        <v>67</v>
      </c>
      <c r="D20" s="47" t="s">
        <v>146</v>
      </c>
      <c r="E20" s="49">
        <v>1</v>
      </c>
      <c r="F20" s="16" t="s">
        <v>21</v>
      </c>
      <c r="G20" s="14" t="s">
        <v>22</v>
      </c>
      <c r="H20" s="16" t="s">
        <v>78</v>
      </c>
      <c r="I20" s="17">
        <v>42685</v>
      </c>
      <c r="J20" s="17">
        <v>42685</v>
      </c>
      <c r="K20" s="18" t="s">
        <v>23</v>
      </c>
      <c r="L20" s="19">
        <v>425</v>
      </c>
      <c r="M20" s="19"/>
      <c r="N20" s="19"/>
      <c r="O20" s="19">
        <v>184</v>
      </c>
      <c r="P20" s="19"/>
      <c r="Q20" s="19">
        <v>410</v>
      </c>
      <c r="R20" s="19"/>
      <c r="S20" s="20">
        <f t="shared" si="1"/>
        <v>1019</v>
      </c>
      <c r="T20" s="21" t="s">
        <v>24</v>
      </c>
      <c r="U20" s="12"/>
    </row>
    <row r="21" spans="2:21" s="5" customFormat="1" ht="56.25" x14ac:dyDescent="0.25">
      <c r="B21" s="13" t="s">
        <v>29</v>
      </c>
      <c r="C21" s="48" t="s">
        <v>67</v>
      </c>
      <c r="D21" s="47" t="s">
        <v>77</v>
      </c>
      <c r="E21" s="49">
        <v>1</v>
      </c>
      <c r="F21" s="16" t="s">
        <v>21</v>
      </c>
      <c r="G21" s="14" t="s">
        <v>22</v>
      </c>
      <c r="H21" s="16" t="s">
        <v>78</v>
      </c>
      <c r="I21" s="17">
        <v>42685</v>
      </c>
      <c r="J21" s="17">
        <v>42685</v>
      </c>
      <c r="K21" s="18" t="s">
        <v>23</v>
      </c>
      <c r="L21" s="19">
        <v>531</v>
      </c>
      <c r="M21" s="19"/>
      <c r="N21" s="19"/>
      <c r="O21" s="19"/>
      <c r="P21" s="19"/>
      <c r="Q21" s="19"/>
      <c r="R21" s="19"/>
      <c r="S21" s="20">
        <f t="shared" si="1"/>
        <v>531</v>
      </c>
      <c r="T21" s="21" t="s">
        <v>24</v>
      </c>
      <c r="U21" s="12"/>
    </row>
    <row r="22" spans="2:21" s="5" customFormat="1" ht="56.25" x14ac:dyDescent="0.25">
      <c r="B22" s="13" t="s">
        <v>39</v>
      </c>
      <c r="C22" s="48" t="s">
        <v>67</v>
      </c>
      <c r="D22" s="47" t="s">
        <v>83</v>
      </c>
      <c r="E22" s="49">
        <v>1</v>
      </c>
      <c r="F22" s="16" t="s">
        <v>21</v>
      </c>
      <c r="G22" s="14" t="s">
        <v>22</v>
      </c>
      <c r="H22" s="16" t="s">
        <v>78</v>
      </c>
      <c r="I22" s="17">
        <v>42685</v>
      </c>
      <c r="J22" s="17">
        <v>42685</v>
      </c>
      <c r="K22" s="18" t="s">
        <v>23</v>
      </c>
      <c r="L22" s="19">
        <v>371</v>
      </c>
      <c r="M22" s="19"/>
      <c r="N22" s="19"/>
      <c r="O22" s="19"/>
      <c r="P22" s="19"/>
      <c r="Q22" s="19"/>
      <c r="R22" s="19"/>
      <c r="S22" s="20">
        <f t="shared" si="1"/>
        <v>371</v>
      </c>
      <c r="T22" s="21" t="s">
        <v>24</v>
      </c>
      <c r="U22" s="12"/>
    </row>
    <row r="23" spans="2:21" s="5" customFormat="1" ht="93" customHeight="1" x14ac:dyDescent="0.25">
      <c r="B23" s="13" t="s">
        <v>37</v>
      </c>
      <c r="C23" s="48" t="s">
        <v>67</v>
      </c>
      <c r="D23" s="47" t="s">
        <v>147</v>
      </c>
      <c r="E23" s="49">
        <v>1</v>
      </c>
      <c r="F23" s="16" t="s">
        <v>21</v>
      </c>
      <c r="G23" s="14" t="s">
        <v>22</v>
      </c>
      <c r="H23" s="16" t="s">
        <v>82</v>
      </c>
      <c r="I23" s="17">
        <v>42686</v>
      </c>
      <c r="J23" s="17">
        <v>42686</v>
      </c>
      <c r="K23" s="18" t="s">
        <v>23</v>
      </c>
      <c r="L23" s="19">
        <v>315</v>
      </c>
      <c r="M23" s="19"/>
      <c r="N23" s="19"/>
      <c r="O23" s="19"/>
      <c r="P23" s="19"/>
      <c r="Q23" s="19"/>
      <c r="R23" s="19"/>
      <c r="S23" s="20">
        <f t="shared" si="1"/>
        <v>315</v>
      </c>
      <c r="T23" s="21" t="s">
        <v>24</v>
      </c>
      <c r="U23" s="12"/>
    </row>
    <row r="24" spans="2:21" s="5" customFormat="1" ht="93" x14ac:dyDescent="0.25">
      <c r="B24" s="13" t="s">
        <v>32</v>
      </c>
      <c r="C24" s="48" t="s">
        <v>67</v>
      </c>
      <c r="D24" s="47" t="s">
        <v>148</v>
      </c>
      <c r="E24" s="49">
        <v>1</v>
      </c>
      <c r="F24" s="16" t="s">
        <v>21</v>
      </c>
      <c r="G24" s="14" t="s">
        <v>22</v>
      </c>
      <c r="H24" s="16" t="s">
        <v>78</v>
      </c>
      <c r="I24" s="17">
        <v>42687</v>
      </c>
      <c r="J24" s="17">
        <v>42687</v>
      </c>
      <c r="K24" s="18" t="s">
        <v>23</v>
      </c>
      <c r="L24" s="19">
        <v>802.5</v>
      </c>
      <c r="M24" s="19"/>
      <c r="N24" s="19"/>
      <c r="O24" s="19"/>
      <c r="P24" s="19"/>
      <c r="Q24" s="19"/>
      <c r="R24" s="19"/>
      <c r="S24" s="20">
        <f t="shared" si="1"/>
        <v>802.5</v>
      </c>
      <c r="T24" s="21" t="s">
        <v>24</v>
      </c>
      <c r="U24" s="12"/>
    </row>
    <row r="25" spans="2:21" s="5" customFormat="1" ht="93" x14ac:dyDescent="0.25">
      <c r="B25" s="13" t="s">
        <v>37</v>
      </c>
      <c r="C25" s="48" t="s">
        <v>67</v>
      </c>
      <c r="D25" s="47" t="s">
        <v>149</v>
      </c>
      <c r="E25" s="49">
        <v>1</v>
      </c>
      <c r="F25" s="16" t="s">
        <v>21</v>
      </c>
      <c r="G25" s="14" t="s">
        <v>22</v>
      </c>
      <c r="H25" s="16" t="s">
        <v>81</v>
      </c>
      <c r="I25" s="17">
        <v>42687</v>
      </c>
      <c r="J25" s="17">
        <v>42687</v>
      </c>
      <c r="K25" s="18" t="s">
        <v>23</v>
      </c>
      <c r="L25" s="19">
        <v>366.9</v>
      </c>
      <c r="M25" s="19"/>
      <c r="N25" s="19"/>
      <c r="O25" s="19"/>
      <c r="P25" s="19"/>
      <c r="Q25" s="19"/>
      <c r="R25" s="19"/>
      <c r="S25" s="20">
        <f t="shared" si="1"/>
        <v>366.9</v>
      </c>
      <c r="T25" s="21" t="s">
        <v>24</v>
      </c>
      <c r="U25" s="12"/>
    </row>
    <row r="26" spans="2:21" s="5" customFormat="1" ht="56.25" x14ac:dyDescent="0.25">
      <c r="B26" s="13" t="s">
        <v>39</v>
      </c>
      <c r="C26" s="48" t="s">
        <v>67</v>
      </c>
      <c r="D26" s="47" t="s">
        <v>83</v>
      </c>
      <c r="E26" s="49">
        <v>1</v>
      </c>
      <c r="F26" s="16" t="s">
        <v>21</v>
      </c>
      <c r="G26" s="14" t="s">
        <v>22</v>
      </c>
      <c r="H26" s="16" t="s">
        <v>78</v>
      </c>
      <c r="I26" s="17">
        <v>42687</v>
      </c>
      <c r="J26" s="17">
        <v>42687</v>
      </c>
      <c r="K26" s="18" t="s">
        <v>23</v>
      </c>
      <c r="L26" s="19">
        <v>200</v>
      </c>
      <c r="M26" s="19"/>
      <c r="N26" s="19"/>
      <c r="O26" s="19"/>
      <c r="P26" s="19"/>
      <c r="Q26" s="19"/>
      <c r="R26" s="19"/>
      <c r="S26" s="20">
        <f t="shared" si="1"/>
        <v>200</v>
      </c>
      <c r="T26" s="21" t="s">
        <v>24</v>
      </c>
      <c r="U26" s="12"/>
    </row>
    <row r="27" spans="2:21" s="5" customFormat="1" ht="56.25" x14ac:dyDescent="0.25">
      <c r="B27" s="13" t="s">
        <v>29</v>
      </c>
      <c r="C27" s="48" t="s">
        <v>67</v>
      </c>
      <c r="D27" s="47" t="s">
        <v>150</v>
      </c>
      <c r="E27" s="49">
        <v>1</v>
      </c>
      <c r="F27" s="16" t="s">
        <v>21</v>
      </c>
      <c r="G27" s="14" t="s">
        <v>26</v>
      </c>
      <c r="H27" s="16" t="s">
        <v>69</v>
      </c>
      <c r="I27" s="17">
        <v>42692</v>
      </c>
      <c r="J27" s="17">
        <v>42694</v>
      </c>
      <c r="K27" s="18" t="s">
        <v>23</v>
      </c>
      <c r="L27" s="19">
        <v>2000.01</v>
      </c>
      <c r="M27" s="19">
        <v>2324.9899999999998</v>
      </c>
      <c r="N27" s="19">
        <v>760</v>
      </c>
      <c r="O27" s="19"/>
      <c r="P27" s="19">
        <v>1000</v>
      </c>
      <c r="Q27" s="19"/>
      <c r="R27" s="19"/>
      <c r="S27" s="20">
        <f t="shared" si="1"/>
        <v>6085</v>
      </c>
      <c r="T27" s="21" t="s">
        <v>24</v>
      </c>
      <c r="U27" s="12"/>
    </row>
    <row r="28" spans="2:21" s="5" customFormat="1" ht="93" x14ac:dyDescent="0.25">
      <c r="B28" s="13" t="s">
        <v>20</v>
      </c>
      <c r="C28" s="48" t="s">
        <v>67</v>
      </c>
      <c r="D28" s="47" t="s">
        <v>151</v>
      </c>
      <c r="E28" s="49">
        <v>1</v>
      </c>
      <c r="F28" s="16" t="s">
        <v>21</v>
      </c>
      <c r="G28" s="14" t="s">
        <v>22</v>
      </c>
      <c r="H28" s="16" t="s">
        <v>89</v>
      </c>
      <c r="I28" s="17">
        <v>42691</v>
      </c>
      <c r="J28" s="17">
        <v>42691</v>
      </c>
      <c r="K28" s="18" t="s">
        <v>23</v>
      </c>
      <c r="L28" s="19">
        <v>431</v>
      </c>
      <c r="M28" s="19"/>
      <c r="N28" s="19"/>
      <c r="O28" s="19">
        <v>654</v>
      </c>
      <c r="P28" s="19"/>
      <c r="Q28" s="19">
        <v>1049.9100000000001</v>
      </c>
      <c r="R28" s="19"/>
      <c r="S28" s="20">
        <f t="shared" si="1"/>
        <v>2134.91</v>
      </c>
      <c r="T28" s="21" t="s">
        <v>24</v>
      </c>
      <c r="U28" s="12"/>
    </row>
    <row r="29" spans="2:21" s="5" customFormat="1" ht="69.75" x14ac:dyDescent="0.25">
      <c r="B29" s="13" t="s">
        <v>37</v>
      </c>
      <c r="C29" s="48" t="s">
        <v>67</v>
      </c>
      <c r="D29" s="47" t="s">
        <v>152</v>
      </c>
      <c r="E29" s="49">
        <v>1</v>
      </c>
      <c r="F29" s="16" t="s">
        <v>21</v>
      </c>
      <c r="G29" s="14" t="s">
        <v>22</v>
      </c>
      <c r="H29" s="16" t="s">
        <v>86</v>
      </c>
      <c r="I29" s="17">
        <v>42692</v>
      </c>
      <c r="J29" s="17">
        <v>42692</v>
      </c>
      <c r="K29" s="18" t="s">
        <v>23</v>
      </c>
      <c r="L29" s="19">
        <v>536</v>
      </c>
      <c r="M29" s="19"/>
      <c r="N29" s="19"/>
      <c r="O29" s="19"/>
      <c r="P29" s="19"/>
      <c r="Q29" s="19"/>
      <c r="R29" s="19"/>
      <c r="S29" s="20">
        <f t="shared" si="1"/>
        <v>536</v>
      </c>
      <c r="T29" s="21" t="s">
        <v>24</v>
      </c>
      <c r="U29" s="12"/>
    </row>
    <row r="30" spans="2:21" s="5" customFormat="1" ht="93" x14ac:dyDescent="0.25">
      <c r="B30" s="13" t="s">
        <v>37</v>
      </c>
      <c r="C30" s="48" t="s">
        <v>67</v>
      </c>
      <c r="D30" s="47" t="s">
        <v>153</v>
      </c>
      <c r="E30" s="49">
        <v>1</v>
      </c>
      <c r="F30" s="16" t="s">
        <v>21</v>
      </c>
      <c r="G30" s="14" t="s">
        <v>22</v>
      </c>
      <c r="H30" s="16" t="s">
        <v>94</v>
      </c>
      <c r="I30" s="17">
        <v>42693</v>
      </c>
      <c r="J30" s="17">
        <v>42693</v>
      </c>
      <c r="K30" s="18" t="s">
        <v>23</v>
      </c>
      <c r="L30" s="19">
        <v>373.5</v>
      </c>
      <c r="M30" s="19"/>
      <c r="N30" s="19"/>
      <c r="O30" s="19"/>
      <c r="P30" s="19"/>
      <c r="Q30" s="19"/>
      <c r="R30" s="19"/>
      <c r="S30" s="20">
        <f t="shared" si="1"/>
        <v>373.5</v>
      </c>
      <c r="T30" s="21" t="s">
        <v>24</v>
      </c>
      <c r="U30" s="12"/>
    </row>
    <row r="31" spans="2:21" s="5" customFormat="1" ht="56.25" x14ac:dyDescent="0.25">
      <c r="B31" s="13" t="s">
        <v>25</v>
      </c>
      <c r="C31" s="48" t="s">
        <v>67</v>
      </c>
      <c r="D31" s="47" t="s">
        <v>154</v>
      </c>
      <c r="E31" s="49">
        <v>1</v>
      </c>
      <c r="F31" s="16" t="s">
        <v>21</v>
      </c>
      <c r="G31" s="14" t="s">
        <v>26</v>
      </c>
      <c r="H31" s="16" t="s">
        <v>69</v>
      </c>
      <c r="I31" s="17">
        <v>42696</v>
      </c>
      <c r="J31" s="17">
        <v>42697</v>
      </c>
      <c r="K31" s="18" t="s">
        <v>23</v>
      </c>
      <c r="L31" s="19">
        <v>859</v>
      </c>
      <c r="M31" s="19">
        <v>840</v>
      </c>
      <c r="N31" s="19"/>
      <c r="O31" s="19"/>
      <c r="P31" s="19">
        <v>916.44</v>
      </c>
      <c r="Q31" s="19">
        <v>443.65</v>
      </c>
      <c r="R31" s="19"/>
      <c r="S31" s="20">
        <f t="shared" si="1"/>
        <v>3059.09</v>
      </c>
      <c r="T31" s="21" t="s">
        <v>24</v>
      </c>
      <c r="U31" s="12"/>
    </row>
    <row r="32" spans="2:21" s="5" customFormat="1" ht="56.25" x14ac:dyDescent="0.25">
      <c r="B32" s="13" t="s">
        <v>25</v>
      </c>
      <c r="C32" s="48" t="s">
        <v>67</v>
      </c>
      <c r="D32" s="47" t="s">
        <v>85</v>
      </c>
      <c r="E32" s="49">
        <v>1</v>
      </c>
      <c r="F32" s="16" t="s">
        <v>21</v>
      </c>
      <c r="G32" s="14" t="s">
        <v>26</v>
      </c>
      <c r="H32" s="16" t="s">
        <v>84</v>
      </c>
      <c r="I32" s="17">
        <v>42698</v>
      </c>
      <c r="J32" s="17">
        <v>42698</v>
      </c>
      <c r="K32" s="18" t="s">
        <v>23</v>
      </c>
      <c r="L32" s="19">
        <f>189+300</f>
        <v>489</v>
      </c>
      <c r="M32" s="19"/>
      <c r="N32" s="19"/>
      <c r="O32" s="19"/>
      <c r="P32" s="19"/>
      <c r="Q32" s="19"/>
      <c r="R32" s="19"/>
      <c r="S32" s="20">
        <f t="shared" si="1"/>
        <v>489</v>
      </c>
      <c r="T32" s="21" t="s">
        <v>24</v>
      </c>
      <c r="U32" s="12"/>
    </row>
    <row r="33" spans="1:21" s="5" customFormat="1" ht="56.25" x14ac:dyDescent="0.25">
      <c r="B33" s="13" t="s">
        <v>41</v>
      </c>
      <c r="C33" s="48" t="s">
        <v>67</v>
      </c>
      <c r="D33" s="47" t="s">
        <v>90</v>
      </c>
      <c r="E33" s="49">
        <v>1</v>
      </c>
      <c r="F33" s="16" t="s">
        <v>21</v>
      </c>
      <c r="G33" s="14" t="s">
        <v>22</v>
      </c>
      <c r="H33" s="16" t="s">
        <v>91</v>
      </c>
      <c r="I33" s="17">
        <v>42699</v>
      </c>
      <c r="J33" s="17">
        <v>42699</v>
      </c>
      <c r="K33" s="18" t="s">
        <v>23</v>
      </c>
      <c r="L33" s="19">
        <v>538</v>
      </c>
      <c r="M33" s="19"/>
      <c r="N33" s="19"/>
      <c r="O33" s="19"/>
      <c r="P33" s="19"/>
      <c r="Q33" s="19"/>
      <c r="R33" s="19"/>
      <c r="S33" s="20">
        <f t="shared" si="1"/>
        <v>538</v>
      </c>
      <c r="T33" s="21" t="s">
        <v>24</v>
      </c>
      <c r="U33" s="12"/>
    </row>
    <row r="34" spans="1:21" s="5" customFormat="1" ht="56.25" x14ac:dyDescent="0.25">
      <c r="B34" s="13" t="s">
        <v>25</v>
      </c>
      <c r="C34" s="48" t="s">
        <v>67</v>
      </c>
      <c r="D34" s="47" t="s">
        <v>88</v>
      </c>
      <c r="E34" s="49">
        <v>3</v>
      </c>
      <c r="F34" s="16" t="s">
        <v>21</v>
      </c>
      <c r="G34" s="14" t="s">
        <v>26</v>
      </c>
      <c r="H34" s="16" t="s">
        <v>69</v>
      </c>
      <c r="I34" s="17">
        <v>42700</v>
      </c>
      <c r="J34" s="17">
        <v>42700</v>
      </c>
      <c r="K34" s="18" t="s">
        <v>23</v>
      </c>
      <c r="L34" s="19">
        <v>815</v>
      </c>
      <c r="M34" s="19"/>
      <c r="N34" s="19">
        <v>6490.55</v>
      </c>
      <c r="O34" s="19"/>
      <c r="P34" s="19"/>
      <c r="Q34" s="19"/>
      <c r="R34" s="19"/>
      <c r="S34" s="20">
        <f t="shared" si="1"/>
        <v>7305.55</v>
      </c>
      <c r="T34" s="21" t="s">
        <v>24</v>
      </c>
      <c r="U34" s="12"/>
    </row>
    <row r="35" spans="1:21" s="5" customFormat="1" ht="69.75" x14ac:dyDescent="0.25">
      <c r="B35" s="13" t="s">
        <v>32</v>
      </c>
      <c r="C35" s="48" t="s">
        <v>67</v>
      </c>
      <c r="D35" s="47" t="s">
        <v>92</v>
      </c>
      <c r="E35" s="49">
        <v>1</v>
      </c>
      <c r="F35" s="16" t="s">
        <v>21</v>
      </c>
      <c r="G35" s="14" t="s">
        <v>26</v>
      </c>
      <c r="H35" s="16" t="s">
        <v>93</v>
      </c>
      <c r="I35" s="17">
        <v>42697</v>
      </c>
      <c r="J35" s="17">
        <v>42701</v>
      </c>
      <c r="K35" s="18" t="s">
        <v>23</v>
      </c>
      <c r="L35" s="19">
        <v>4103</v>
      </c>
      <c r="M35" s="19">
        <v>7456.17</v>
      </c>
      <c r="N35" s="19">
        <f>5251+2478.55</f>
        <v>7729.55</v>
      </c>
      <c r="O35" s="19">
        <v>136</v>
      </c>
      <c r="P35" s="19">
        <v>285</v>
      </c>
      <c r="Q35" s="19">
        <v>650.12</v>
      </c>
      <c r="R35" s="19"/>
      <c r="S35" s="20">
        <f t="shared" si="1"/>
        <v>20359.84</v>
      </c>
      <c r="T35" s="21" t="s">
        <v>24</v>
      </c>
      <c r="U35" s="12"/>
    </row>
    <row r="36" spans="1:21" s="6" customFormat="1" x14ac:dyDescent="0.25">
      <c r="B36" s="32" t="s">
        <v>32</v>
      </c>
      <c r="C36" s="25" t="s">
        <v>33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4"/>
      <c r="U36" s="2"/>
    </row>
    <row r="37" spans="1:21" s="6" customFormat="1" x14ac:dyDescent="0.25">
      <c r="B37" s="32" t="s">
        <v>25</v>
      </c>
      <c r="C37" s="25" t="s">
        <v>34</v>
      </c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7"/>
      <c r="O37" s="27"/>
      <c r="P37" s="27"/>
      <c r="Q37" s="27"/>
      <c r="R37" s="27"/>
      <c r="S37" s="35"/>
      <c r="T37" s="34"/>
      <c r="U37" s="2"/>
    </row>
    <row r="38" spans="1:21" s="6" customFormat="1" x14ac:dyDescent="0.25">
      <c r="B38" s="32" t="s">
        <v>20</v>
      </c>
      <c r="C38" s="25" t="s">
        <v>35</v>
      </c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7"/>
      <c r="O38" s="27"/>
      <c r="P38" s="27"/>
      <c r="Q38" s="27"/>
      <c r="R38" s="27"/>
      <c r="S38" s="27"/>
      <c r="T38" s="34"/>
      <c r="U38" s="2"/>
    </row>
    <row r="39" spans="1:21" s="6" customFormat="1" x14ac:dyDescent="0.25">
      <c r="B39" s="32" t="s">
        <v>29</v>
      </c>
      <c r="C39" s="25" t="s">
        <v>36</v>
      </c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7"/>
      <c r="O39" s="27"/>
      <c r="P39" s="27"/>
      <c r="Q39" s="27"/>
      <c r="R39" s="27"/>
      <c r="S39" s="27"/>
      <c r="T39" s="34"/>
      <c r="U39" s="2"/>
    </row>
    <row r="40" spans="1:21" s="6" customFormat="1" x14ac:dyDescent="0.25">
      <c r="A40"/>
      <c r="B40" s="32" t="s">
        <v>37</v>
      </c>
      <c r="C40" s="25" t="s">
        <v>38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7"/>
      <c r="O40" s="27"/>
      <c r="P40" s="27"/>
      <c r="Q40" s="27"/>
      <c r="R40" s="27"/>
      <c r="S40" s="27"/>
      <c r="T40" s="34"/>
      <c r="U40" s="2"/>
    </row>
    <row r="41" spans="1:21" s="6" customFormat="1" x14ac:dyDescent="0.25">
      <c r="A41"/>
      <c r="B41" s="32" t="s">
        <v>39</v>
      </c>
      <c r="C41" s="25" t="s">
        <v>40</v>
      </c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7"/>
      <c r="O41" s="27"/>
      <c r="P41" s="27"/>
      <c r="Q41" s="27"/>
      <c r="R41" s="27"/>
      <c r="S41" s="27"/>
      <c r="T41" s="34"/>
      <c r="U41" s="2"/>
    </row>
    <row r="42" spans="1:21" s="6" customFormat="1" x14ac:dyDescent="0.25">
      <c r="A42"/>
      <c r="B42" s="32" t="s">
        <v>41</v>
      </c>
      <c r="C42" s="25" t="s">
        <v>42</v>
      </c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7"/>
      <c r="O42" s="27"/>
      <c r="P42" s="27"/>
      <c r="Q42" s="27"/>
      <c r="R42" s="27"/>
      <c r="S42" s="27"/>
      <c r="T42" s="34"/>
      <c r="U42" s="2"/>
    </row>
    <row r="43" spans="1:21" s="6" customFormat="1" x14ac:dyDescent="0.25">
      <c r="A43"/>
      <c r="B43" s="32" t="s">
        <v>43</v>
      </c>
      <c r="C43" s="25" t="s">
        <v>44</v>
      </c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7"/>
      <c r="O43" s="27"/>
      <c r="P43" s="27"/>
      <c r="Q43" s="27"/>
      <c r="R43" s="27"/>
      <c r="S43" s="27"/>
      <c r="T43" s="34"/>
      <c r="U43" s="2"/>
    </row>
    <row r="44" spans="1:21" s="6" customFormat="1" x14ac:dyDescent="0.25">
      <c r="A44"/>
      <c r="B44" s="32" t="s">
        <v>30</v>
      </c>
      <c r="C44" s="25" t="s">
        <v>45</v>
      </c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34"/>
      <c r="U44" s="2"/>
    </row>
    <row r="45" spans="1:21" s="6" customFormat="1" x14ac:dyDescent="0.25">
      <c r="A45"/>
      <c r="B45" s="32" t="s">
        <v>28</v>
      </c>
      <c r="C45" s="25" t="s">
        <v>46</v>
      </c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7"/>
      <c r="O45" s="27"/>
      <c r="P45" s="27"/>
      <c r="Q45" s="27"/>
      <c r="R45" s="27"/>
      <c r="S45" s="27"/>
      <c r="T45" s="34"/>
      <c r="U45" s="2"/>
    </row>
    <row r="46" spans="1:21" s="6" customFormat="1" x14ac:dyDescent="0.25">
      <c r="A46"/>
      <c r="B46" s="32" t="s">
        <v>31</v>
      </c>
      <c r="C46" s="25" t="s">
        <v>47</v>
      </c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7"/>
      <c r="O46" s="27"/>
      <c r="P46" s="27"/>
      <c r="Q46" s="27"/>
      <c r="R46" s="27"/>
      <c r="S46" s="27"/>
      <c r="T46" s="34"/>
      <c r="U46" s="2"/>
    </row>
    <row r="47" spans="1:21" s="6" customFormat="1" ht="27" thickBot="1" x14ac:dyDescent="0.3">
      <c r="A47"/>
      <c r="B47" s="33" t="s">
        <v>27</v>
      </c>
      <c r="C47" s="29" t="s">
        <v>48</v>
      </c>
      <c r="D47" s="30"/>
      <c r="E47" s="30"/>
      <c r="F47" s="30"/>
      <c r="G47" s="30"/>
      <c r="H47" s="30"/>
      <c r="I47" s="30"/>
      <c r="J47" s="30"/>
      <c r="K47" s="30"/>
      <c r="L47" s="30"/>
      <c r="M47" s="31"/>
      <c r="N47" s="30"/>
      <c r="O47" s="30"/>
      <c r="P47" s="30"/>
      <c r="Q47" s="30"/>
      <c r="R47" s="30"/>
      <c r="S47" s="30"/>
      <c r="T47" s="36"/>
      <c r="U47" s="2"/>
    </row>
  </sheetData>
  <sortState ref="B5:U23">
    <sortCondition ref="I5:I23"/>
  </sortState>
  <mergeCells count="2">
    <mergeCell ref="B2:T2"/>
    <mergeCell ref="B3:T3"/>
  </mergeCells>
  <pageMargins left="0.25" right="0.25" top="0.75" bottom="0.75" header="0.3" footer="0.3"/>
  <pageSetup scale="3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zoomScale="60" zoomScaleNormal="60" workbookViewId="0">
      <selection activeCell="H12" sqref="H12"/>
    </sheetView>
  </sheetViews>
  <sheetFormatPr baseColWidth="10" defaultRowHeight="15" x14ac:dyDescent="0.25"/>
  <cols>
    <col min="1" max="1" width="6.42578125" customWidth="1"/>
    <col min="2" max="2" width="12.42578125" style="3" bestFit="1" customWidth="1"/>
    <col min="3" max="3" width="20.28515625" style="1" customWidth="1"/>
    <col min="4" max="4" width="92.42578125" style="1" customWidth="1"/>
    <col min="5" max="5" width="7.85546875" style="1" customWidth="1"/>
    <col min="6" max="6" width="7.5703125" style="1" bestFit="1" customWidth="1"/>
    <col min="7" max="7" width="17" style="1" bestFit="1" customWidth="1"/>
    <col min="8" max="8" width="44.140625" style="1" customWidth="1"/>
    <col min="9" max="10" width="12.7109375" style="1" bestFit="1" customWidth="1"/>
    <col min="11" max="11" width="20.85546875" style="1" bestFit="1" customWidth="1"/>
    <col min="12" max="12" width="13.85546875" style="1" bestFit="1" customWidth="1"/>
    <col min="13" max="13" width="14.85546875" style="4" customWidth="1"/>
    <col min="14" max="16" width="13.85546875" style="1" bestFit="1" customWidth="1"/>
    <col min="17" max="17" width="13.28515625" style="1" customWidth="1"/>
    <col min="18" max="18" width="11.5703125" style="1" customWidth="1"/>
    <col min="19" max="19" width="23.7109375" style="1" bestFit="1" customWidth="1"/>
    <col min="20" max="20" width="38.42578125" style="5" customWidth="1"/>
    <col min="21" max="24" width="11.42578125" style="6"/>
    <col min="25" max="16384" width="11.42578125" style="1"/>
  </cols>
  <sheetData>
    <row r="1" spans="1:24" ht="15.75" thickBot="1" x14ac:dyDescent="0.3">
      <c r="A1" s="1"/>
    </row>
    <row r="2" spans="1:24" ht="39.950000000000003" customHeight="1" x14ac:dyDescent="0.25">
      <c r="A2" s="1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4" ht="39.950000000000003" customHeight="1" x14ac:dyDescent="0.25">
      <c r="A3" s="1"/>
      <c r="B3" s="54" t="s">
        <v>95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4" s="8" customFormat="1" ht="143.25" customHeight="1" x14ac:dyDescent="0.25">
      <c r="B4" s="37" t="s">
        <v>1</v>
      </c>
      <c r="C4" s="37" t="s">
        <v>2</v>
      </c>
      <c r="D4" s="50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9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40" t="s">
        <v>19</v>
      </c>
      <c r="U4" s="10"/>
      <c r="V4" s="10"/>
      <c r="W4" s="10"/>
      <c r="X4" s="10"/>
    </row>
    <row r="5" spans="1:24" s="6" customFormat="1" ht="69.75" x14ac:dyDescent="0.25">
      <c r="B5" s="15" t="s">
        <v>28</v>
      </c>
      <c r="C5" s="48" t="s">
        <v>96</v>
      </c>
      <c r="D5" s="47" t="s">
        <v>106</v>
      </c>
      <c r="E5" s="49">
        <v>1</v>
      </c>
      <c r="F5" s="16" t="s">
        <v>21</v>
      </c>
      <c r="G5" s="14" t="s">
        <v>22</v>
      </c>
      <c r="H5" s="16" t="s">
        <v>107</v>
      </c>
      <c r="I5" s="17">
        <v>42641</v>
      </c>
      <c r="J5" s="17">
        <v>42642</v>
      </c>
      <c r="K5" s="18" t="s">
        <v>23</v>
      </c>
      <c r="L5" s="19">
        <v>752</v>
      </c>
      <c r="M5" s="19">
        <v>580</v>
      </c>
      <c r="N5" s="19"/>
      <c r="O5" s="19">
        <v>271</v>
      </c>
      <c r="P5" s="19"/>
      <c r="Q5" s="19">
        <v>1170.01</v>
      </c>
      <c r="R5" s="19"/>
      <c r="S5" s="20">
        <f t="shared" ref="S5:S20" si="0">SUM(L5:R5)</f>
        <v>2773.01</v>
      </c>
      <c r="T5" s="21" t="s">
        <v>24</v>
      </c>
    </row>
    <row r="6" spans="1:24" s="6" customFormat="1" ht="69.75" x14ac:dyDescent="0.25">
      <c r="B6" s="15" t="s">
        <v>28</v>
      </c>
      <c r="C6" s="48" t="s">
        <v>96</v>
      </c>
      <c r="D6" s="47" t="s">
        <v>155</v>
      </c>
      <c r="E6" s="49">
        <v>1</v>
      </c>
      <c r="F6" s="16" t="s">
        <v>21</v>
      </c>
      <c r="G6" s="14" t="s">
        <v>22</v>
      </c>
      <c r="H6" s="16" t="s">
        <v>57</v>
      </c>
      <c r="I6" s="17">
        <v>42648</v>
      </c>
      <c r="J6" s="17">
        <v>42648</v>
      </c>
      <c r="K6" s="18" t="s">
        <v>23</v>
      </c>
      <c r="L6" s="19">
        <v>124.14</v>
      </c>
      <c r="M6" s="19"/>
      <c r="N6" s="19"/>
      <c r="O6" s="19">
        <v>40</v>
      </c>
      <c r="P6" s="19"/>
      <c r="Q6" s="19">
        <v>434</v>
      </c>
      <c r="R6" s="19"/>
      <c r="S6" s="20">
        <f t="shared" si="0"/>
        <v>598.14</v>
      </c>
      <c r="T6" s="21" t="s">
        <v>24</v>
      </c>
    </row>
    <row r="7" spans="1:24" s="6" customFormat="1" ht="56.25" x14ac:dyDescent="0.25">
      <c r="B7" s="15" t="s">
        <v>28</v>
      </c>
      <c r="C7" s="48" t="s">
        <v>96</v>
      </c>
      <c r="D7" s="47" t="s">
        <v>156</v>
      </c>
      <c r="E7" s="49">
        <v>1</v>
      </c>
      <c r="F7" s="16" t="s">
        <v>21</v>
      </c>
      <c r="G7" s="14" t="s">
        <v>26</v>
      </c>
      <c r="H7" s="16" t="s">
        <v>115</v>
      </c>
      <c r="I7" s="17">
        <v>42651</v>
      </c>
      <c r="J7" s="17">
        <v>42652</v>
      </c>
      <c r="K7" s="18" t="s">
        <v>23</v>
      </c>
      <c r="L7" s="19">
        <v>1469</v>
      </c>
      <c r="M7" s="19"/>
      <c r="N7" s="19"/>
      <c r="O7" s="19">
        <v>568</v>
      </c>
      <c r="P7" s="19"/>
      <c r="Q7" s="19">
        <v>1191.5999999999999</v>
      </c>
      <c r="R7" s="19"/>
      <c r="S7" s="20">
        <f t="shared" si="0"/>
        <v>3228.6</v>
      </c>
      <c r="T7" s="21" t="s">
        <v>24</v>
      </c>
    </row>
    <row r="8" spans="1:24" s="6" customFormat="1" ht="56.25" x14ac:dyDescent="0.25">
      <c r="B8" s="15" t="s">
        <v>25</v>
      </c>
      <c r="C8" s="48" t="s">
        <v>96</v>
      </c>
      <c r="D8" s="47" t="s">
        <v>156</v>
      </c>
      <c r="E8" s="49">
        <v>1</v>
      </c>
      <c r="F8" s="16" t="s">
        <v>21</v>
      </c>
      <c r="G8" s="14" t="s">
        <v>26</v>
      </c>
      <c r="H8" s="16" t="s">
        <v>115</v>
      </c>
      <c r="I8" s="17">
        <v>42651</v>
      </c>
      <c r="J8" s="17">
        <v>42652</v>
      </c>
      <c r="K8" s="18" t="s">
        <v>71</v>
      </c>
      <c r="L8" s="19"/>
      <c r="M8" s="19">
        <v>1165.01</v>
      </c>
      <c r="N8" s="19"/>
      <c r="O8" s="19"/>
      <c r="P8" s="19"/>
      <c r="Q8" s="19"/>
      <c r="R8" s="19"/>
      <c r="S8" s="20">
        <f t="shared" si="0"/>
        <v>1165.01</v>
      </c>
      <c r="T8" s="21" t="s">
        <v>24</v>
      </c>
    </row>
    <row r="9" spans="1:24" s="6" customFormat="1" ht="56.25" x14ac:dyDescent="0.25">
      <c r="B9" s="15" t="s">
        <v>28</v>
      </c>
      <c r="C9" s="48" t="s">
        <v>96</v>
      </c>
      <c r="D9" s="47" t="s">
        <v>157</v>
      </c>
      <c r="E9" s="49">
        <v>1</v>
      </c>
      <c r="F9" s="16" t="s">
        <v>21</v>
      </c>
      <c r="G9" s="14" t="s">
        <v>26</v>
      </c>
      <c r="H9" s="16" t="s">
        <v>115</v>
      </c>
      <c r="I9" s="17">
        <v>42655</v>
      </c>
      <c r="J9" s="17">
        <v>42656</v>
      </c>
      <c r="K9" s="18" t="s">
        <v>23</v>
      </c>
      <c r="L9" s="19">
        <v>425</v>
      </c>
      <c r="M9" s="19"/>
      <c r="N9" s="19"/>
      <c r="O9" s="19">
        <v>840</v>
      </c>
      <c r="P9" s="19"/>
      <c r="Q9" s="19">
        <v>990.51</v>
      </c>
      <c r="R9" s="19"/>
      <c r="S9" s="20">
        <f t="shared" si="0"/>
        <v>2255.5100000000002</v>
      </c>
      <c r="T9" s="21" t="s">
        <v>24</v>
      </c>
    </row>
    <row r="10" spans="1:24" s="6" customFormat="1" ht="56.25" x14ac:dyDescent="0.25">
      <c r="B10" s="15" t="s">
        <v>28</v>
      </c>
      <c r="C10" s="48" t="s">
        <v>96</v>
      </c>
      <c r="D10" s="47" t="s">
        <v>158</v>
      </c>
      <c r="E10" s="49">
        <v>1</v>
      </c>
      <c r="F10" s="16" t="s">
        <v>21</v>
      </c>
      <c r="G10" s="14" t="s">
        <v>26</v>
      </c>
      <c r="H10" s="16" t="s">
        <v>115</v>
      </c>
      <c r="I10" s="17">
        <v>42659</v>
      </c>
      <c r="J10" s="17">
        <v>42659</v>
      </c>
      <c r="K10" s="18" t="s">
        <v>23</v>
      </c>
      <c r="L10" s="19">
        <v>490</v>
      </c>
      <c r="M10" s="19"/>
      <c r="N10" s="19"/>
      <c r="O10" s="19">
        <v>784</v>
      </c>
      <c r="P10" s="19"/>
      <c r="Q10" s="19">
        <v>678.27</v>
      </c>
      <c r="R10" s="19"/>
      <c r="S10" s="20">
        <f t="shared" si="0"/>
        <v>1952.27</v>
      </c>
      <c r="T10" s="21" t="s">
        <v>24</v>
      </c>
    </row>
    <row r="11" spans="1:24" s="5" customFormat="1" ht="56.25" x14ac:dyDescent="0.25">
      <c r="B11" s="15" t="s">
        <v>28</v>
      </c>
      <c r="C11" s="48" t="s">
        <v>96</v>
      </c>
      <c r="D11" s="47" t="s">
        <v>116</v>
      </c>
      <c r="E11" s="49">
        <v>1</v>
      </c>
      <c r="F11" s="16" t="s">
        <v>21</v>
      </c>
      <c r="G11" s="14" t="s">
        <v>22</v>
      </c>
      <c r="H11" s="16" t="s">
        <v>114</v>
      </c>
      <c r="I11" s="17">
        <v>42665</v>
      </c>
      <c r="J11" s="17">
        <v>42666</v>
      </c>
      <c r="K11" s="18" t="s">
        <v>23</v>
      </c>
      <c r="L11" s="19">
        <f>1790-850</f>
        <v>940</v>
      </c>
      <c r="M11" s="19">
        <v>850</v>
      </c>
      <c r="N11" s="19"/>
      <c r="O11" s="19">
        <v>1043</v>
      </c>
      <c r="P11" s="19"/>
      <c r="Q11" s="19">
        <v>884</v>
      </c>
      <c r="R11" s="19"/>
      <c r="S11" s="20">
        <f t="shared" si="0"/>
        <v>3717</v>
      </c>
      <c r="T11" s="21" t="s">
        <v>24</v>
      </c>
    </row>
    <row r="12" spans="1:24" s="5" customFormat="1" ht="69.75" x14ac:dyDescent="0.25">
      <c r="B12" s="15" t="s">
        <v>37</v>
      </c>
      <c r="C12" s="48" t="s">
        <v>96</v>
      </c>
      <c r="D12" s="47" t="s">
        <v>159</v>
      </c>
      <c r="E12" s="49">
        <v>1</v>
      </c>
      <c r="F12" s="16" t="s">
        <v>21</v>
      </c>
      <c r="G12" s="14" t="s">
        <v>22</v>
      </c>
      <c r="H12" s="16" t="s">
        <v>114</v>
      </c>
      <c r="I12" s="17">
        <v>42665</v>
      </c>
      <c r="J12" s="17">
        <v>42667</v>
      </c>
      <c r="K12" s="18" t="s">
        <v>23</v>
      </c>
      <c r="L12" s="19">
        <v>247</v>
      </c>
      <c r="M12" s="19"/>
      <c r="N12" s="19"/>
      <c r="O12" s="19"/>
      <c r="P12" s="19"/>
      <c r="Q12" s="19"/>
      <c r="R12" s="19"/>
      <c r="S12" s="20">
        <f t="shared" si="0"/>
        <v>247</v>
      </c>
      <c r="T12" s="21" t="s">
        <v>24</v>
      </c>
    </row>
    <row r="13" spans="1:24" s="42" customFormat="1" ht="56.25" x14ac:dyDescent="0.25">
      <c r="B13" s="15" t="s">
        <v>28</v>
      </c>
      <c r="C13" s="48" t="s">
        <v>96</v>
      </c>
      <c r="D13" s="47" t="s">
        <v>157</v>
      </c>
      <c r="E13" s="49">
        <v>1</v>
      </c>
      <c r="F13" s="16" t="s">
        <v>21</v>
      </c>
      <c r="G13" s="14" t="s">
        <v>26</v>
      </c>
      <c r="H13" s="16" t="s">
        <v>115</v>
      </c>
      <c r="I13" s="17">
        <v>42670</v>
      </c>
      <c r="J13" s="17">
        <v>42672</v>
      </c>
      <c r="K13" s="18" t="s">
        <v>23</v>
      </c>
      <c r="L13" s="19">
        <v>1639.9</v>
      </c>
      <c r="M13" s="19"/>
      <c r="N13" s="19"/>
      <c r="O13" s="19">
        <v>828</v>
      </c>
      <c r="P13" s="19"/>
      <c r="Q13" s="19">
        <v>750.24</v>
      </c>
      <c r="R13" s="19"/>
      <c r="S13" s="20">
        <f t="shared" si="0"/>
        <v>3218.1400000000003</v>
      </c>
      <c r="T13" s="21" t="s">
        <v>24</v>
      </c>
    </row>
    <row r="14" spans="1:24" s="5" customFormat="1" ht="56.25" x14ac:dyDescent="0.25">
      <c r="B14" s="15" t="s">
        <v>28</v>
      </c>
      <c r="C14" s="48" t="s">
        <v>96</v>
      </c>
      <c r="D14" s="47" t="s">
        <v>160</v>
      </c>
      <c r="E14" s="49">
        <v>1</v>
      </c>
      <c r="F14" s="16" t="s">
        <v>21</v>
      </c>
      <c r="G14" s="14" t="s">
        <v>26</v>
      </c>
      <c r="H14" s="16" t="s">
        <v>115</v>
      </c>
      <c r="I14" s="17">
        <v>42679</v>
      </c>
      <c r="J14" s="17">
        <v>42680</v>
      </c>
      <c r="K14" s="18" t="s">
        <v>23</v>
      </c>
      <c r="L14" s="19">
        <v>541.5</v>
      </c>
      <c r="M14" s="19">
        <v>1172.1500000000001</v>
      </c>
      <c r="N14" s="19"/>
      <c r="O14" s="19">
        <v>784</v>
      </c>
      <c r="P14" s="19"/>
      <c r="Q14" s="19">
        <v>1380.26</v>
      </c>
      <c r="R14" s="19"/>
      <c r="S14" s="20">
        <f t="shared" si="0"/>
        <v>3877.91</v>
      </c>
      <c r="T14" s="21" t="s">
        <v>24</v>
      </c>
    </row>
    <row r="15" spans="1:24" s="5" customFormat="1" ht="56.25" x14ac:dyDescent="0.25">
      <c r="B15" s="15" t="s">
        <v>20</v>
      </c>
      <c r="C15" s="48" t="s">
        <v>96</v>
      </c>
      <c r="D15" s="47" t="s">
        <v>161</v>
      </c>
      <c r="E15" s="49">
        <v>1</v>
      </c>
      <c r="F15" s="16" t="s">
        <v>21</v>
      </c>
      <c r="G15" s="14" t="s">
        <v>22</v>
      </c>
      <c r="H15" s="16" t="s">
        <v>108</v>
      </c>
      <c r="I15" s="17">
        <v>42679</v>
      </c>
      <c r="J15" s="17">
        <v>42680</v>
      </c>
      <c r="K15" s="18" t="s">
        <v>23</v>
      </c>
      <c r="L15" s="19">
        <v>568.76</v>
      </c>
      <c r="M15" s="19"/>
      <c r="N15" s="19">
        <v>594</v>
      </c>
      <c r="O15" s="19"/>
      <c r="P15" s="19">
        <v>260</v>
      </c>
      <c r="Q15" s="19"/>
      <c r="R15" s="19"/>
      <c r="S15" s="20">
        <f t="shared" si="0"/>
        <v>1422.76</v>
      </c>
      <c r="T15" s="21" t="s">
        <v>24</v>
      </c>
    </row>
    <row r="16" spans="1:24" s="5" customFormat="1" ht="56.25" x14ac:dyDescent="0.25">
      <c r="B16" s="15" t="s">
        <v>28</v>
      </c>
      <c r="C16" s="48" t="s">
        <v>96</v>
      </c>
      <c r="D16" s="47" t="s">
        <v>162</v>
      </c>
      <c r="E16" s="49">
        <v>1</v>
      </c>
      <c r="F16" s="16" t="s">
        <v>21</v>
      </c>
      <c r="G16" s="14" t="s">
        <v>26</v>
      </c>
      <c r="H16" s="16" t="s">
        <v>115</v>
      </c>
      <c r="I16" s="17">
        <v>42679</v>
      </c>
      <c r="J16" s="17">
        <v>42680</v>
      </c>
      <c r="K16" s="18" t="s">
        <v>23</v>
      </c>
      <c r="L16" s="19">
        <v>679</v>
      </c>
      <c r="M16" s="19"/>
      <c r="N16" s="19"/>
      <c r="O16" s="19">
        <v>798</v>
      </c>
      <c r="P16" s="19"/>
      <c r="Q16" s="19">
        <v>500.11</v>
      </c>
      <c r="R16" s="19"/>
      <c r="S16" s="20">
        <f t="shared" si="0"/>
        <v>1977.1100000000001</v>
      </c>
      <c r="T16" s="21" t="s">
        <v>24</v>
      </c>
    </row>
    <row r="17" spans="2:20" s="5" customFormat="1" ht="56.25" x14ac:dyDescent="0.25">
      <c r="B17" s="15" t="s">
        <v>37</v>
      </c>
      <c r="C17" s="48" t="s">
        <v>96</v>
      </c>
      <c r="D17" s="47" t="s">
        <v>110</v>
      </c>
      <c r="E17" s="49">
        <v>1</v>
      </c>
      <c r="F17" s="16" t="s">
        <v>21</v>
      </c>
      <c r="G17" s="14" t="s">
        <v>22</v>
      </c>
      <c r="H17" s="16" t="s">
        <v>78</v>
      </c>
      <c r="I17" s="17">
        <v>42683</v>
      </c>
      <c r="J17" s="17">
        <v>42683</v>
      </c>
      <c r="K17" s="18" t="s">
        <v>23</v>
      </c>
      <c r="L17" s="19">
        <v>371</v>
      </c>
      <c r="M17" s="19"/>
      <c r="N17" s="19"/>
      <c r="O17" s="19">
        <v>184</v>
      </c>
      <c r="P17" s="19"/>
      <c r="Q17" s="19">
        <v>410</v>
      </c>
      <c r="R17" s="19"/>
      <c r="S17" s="20">
        <f t="shared" si="0"/>
        <v>965</v>
      </c>
      <c r="T17" s="21" t="s">
        <v>24</v>
      </c>
    </row>
    <row r="18" spans="2:20" s="5" customFormat="1" ht="116.25" x14ac:dyDescent="0.25">
      <c r="B18" s="15" t="s">
        <v>28</v>
      </c>
      <c r="C18" s="48" t="s">
        <v>96</v>
      </c>
      <c r="D18" s="47" t="s">
        <v>163</v>
      </c>
      <c r="E18" s="49">
        <v>1</v>
      </c>
      <c r="F18" s="16" t="s">
        <v>21</v>
      </c>
      <c r="G18" s="14" t="s">
        <v>22</v>
      </c>
      <c r="H18" s="16" t="s">
        <v>105</v>
      </c>
      <c r="I18" s="17">
        <v>42683</v>
      </c>
      <c r="J18" s="17">
        <v>42683</v>
      </c>
      <c r="K18" s="18" t="s">
        <v>23</v>
      </c>
      <c r="L18" s="19">
        <v>377.5</v>
      </c>
      <c r="M18" s="19"/>
      <c r="N18" s="19"/>
      <c r="O18" s="19">
        <v>224</v>
      </c>
      <c r="P18" s="19"/>
      <c r="Q18" s="19">
        <v>942.5</v>
      </c>
      <c r="R18" s="19"/>
      <c r="S18" s="20">
        <f t="shared" si="0"/>
        <v>1544</v>
      </c>
      <c r="T18" s="21" t="s">
        <v>24</v>
      </c>
    </row>
    <row r="19" spans="2:20" s="5" customFormat="1" ht="116.25" x14ac:dyDescent="0.25">
      <c r="B19" s="15" t="s">
        <v>28</v>
      </c>
      <c r="C19" s="48" t="s">
        <v>96</v>
      </c>
      <c r="D19" s="47" t="s">
        <v>164</v>
      </c>
      <c r="E19" s="49">
        <v>1</v>
      </c>
      <c r="F19" s="16" t="s">
        <v>21</v>
      </c>
      <c r="G19" s="14" t="s">
        <v>22</v>
      </c>
      <c r="H19" s="16" t="s">
        <v>97</v>
      </c>
      <c r="I19" s="17">
        <v>42684</v>
      </c>
      <c r="J19" s="17">
        <v>42684</v>
      </c>
      <c r="K19" s="18" t="s">
        <v>23</v>
      </c>
      <c r="L19" s="19">
        <v>433</v>
      </c>
      <c r="M19" s="19"/>
      <c r="N19" s="19"/>
      <c r="O19" s="19">
        <v>203</v>
      </c>
      <c r="P19" s="19"/>
      <c r="Q19" s="19">
        <v>740</v>
      </c>
      <c r="R19" s="19"/>
      <c r="S19" s="20">
        <f t="shared" si="0"/>
        <v>1376</v>
      </c>
      <c r="T19" s="21" t="s">
        <v>24</v>
      </c>
    </row>
    <row r="20" spans="2:20" s="5" customFormat="1" ht="56.25" x14ac:dyDescent="0.25">
      <c r="B20" s="15" t="s">
        <v>28</v>
      </c>
      <c r="C20" s="48" t="s">
        <v>96</v>
      </c>
      <c r="D20" s="47" t="s">
        <v>104</v>
      </c>
      <c r="E20" s="49">
        <v>1</v>
      </c>
      <c r="F20" s="16" t="s">
        <v>21</v>
      </c>
      <c r="G20" s="14" t="s">
        <v>22</v>
      </c>
      <c r="H20" s="16" t="s">
        <v>78</v>
      </c>
      <c r="I20" s="17">
        <v>42685</v>
      </c>
      <c r="J20" s="17">
        <v>42685</v>
      </c>
      <c r="K20" s="18" t="s">
        <v>23</v>
      </c>
      <c r="L20" s="19">
        <v>393</v>
      </c>
      <c r="M20" s="19"/>
      <c r="N20" s="19"/>
      <c r="O20" s="19">
        <v>184</v>
      </c>
      <c r="P20" s="19"/>
      <c r="Q20" s="19">
        <v>300</v>
      </c>
      <c r="R20" s="19"/>
      <c r="S20" s="20">
        <f t="shared" si="0"/>
        <v>877</v>
      </c>
      <c r="T20" s="21" t="s">
        <v>24</v>
      </c>
    </row>
    <row r="21" spans="2:20" s="5" customFormat="1" ht="116.25" x14ac:dyDescent="0.25">
      <c r="B21" s="15" t="s">
        <v>28</v>
      </c>
      <c r="C21" s="48" t="s">
        <v>96</v>
      </c>
      <c r="D21" s="47" t="s">
        <v>165</v>
      </c>
      <c r="E21" s="49">
        <v>1</v>
      </c>
      <c r="F21" s="16" t="s">
        <v>21</v>
      </c>
      <c r="G21" s="14" t="s">
        <v>22</v>
      </c>
      <c r="H21" s="16" t="s">
        <v>98</v>
      </c>
      <c r="I21" s="17">
        <v>42686</v>
      </c>
      <c r="J21" s="17">
        <v>42686</v>
      </c>
      <c r="K21" s="18" t="s">
        <v>23</v>
      </c>
      <c r="L21" s="19">
        <v>415</v>
      </c>
      <c r="M21" s="19"/>
      <c r="N21" s="19"/>
      <c r="O21" s="19">
        <v>100</v>
      </c>
      <c r="P21" s="19"/>
      <c r="Q21" s="19">
        <v>550</v>
      </c>
      <c r="R21" s="19"/>
      <c r="S21" s="20">
        <f t="shared" ref="S21:S38" si="1">SUM(L21:R21)</f>
        <v>1065</v>
      </c>
      <c r="T21" s="21" t="s">
        <v>24</v>
      </c>
    </row>
    <row r="22" spans="2:20" s="5" customFormat="1" ht="69.75" x14ac:dyDescent="0.25">
      <c r="B22" s="15" t="s">
        <v>28</v>
      </c>
      <c r="C22" s="48" t="s">
        <v>96</v>
      </c>
      <c r="D22" s="47" t="s">
        <v>113</v>
      </c>
      <c r="E22" s="49">
        <v>1</v>
      </c>
      <c r="F22" s="16" t="s">
        <v>21</v>
      </c>
      <c r="G22" s="14" t="s">
        <v>22</v>
      </c>
      <c r="H22" s="16" t="s">
        <v>78</v>
      </c>
      <c r="I22" s="17">
        <v>42687</v>
      </c>
      <c r="J22" s="17">
        <v>42687</v>
      </c>
      <c r="K22" s="18" t="s">
        <v>23</v>
      </c>
      <c r="L22" s="19">
        <v>365</v>
      </c>
      <c r="M22" s="19"/>
      <c r="N22" s="19"/>
      <c r="O22" s="19">
        <v>184</v>
      </c>
      <c r="P22" s="19"/>
      <c r="Q22" s="19">
        <v>410</v>
      </c>
      <c r="R22" s="19"/>
      <c r="S22" s="20">
        <f t="shared" si="1"/>
        <v>959</v>
      </c>
      <c r="T22" s="21" t="s">
        <v>24</v>
      </c>
    </row>
    <row r="23" spans="2:20" s="5" customFormat="1" ht="69.75" x14ac:dyDescent="0.25">
      <c r="B23" s="15" t="s">
        <v>28</v>
      </c>
      <c r="C23" s="48" t="s">
        <v>96</v>
      </c>
      <c r="D23" s="47" t="s">
        <v>166</v>
      </c>
      <c r="E23" s="49">
        <v>1</v>
      </c>
      <c r="F23" s="16" t="s">
        <v>21</v>
      </c>
      <c r="G23" s="14" t="s">
        <v>26</v>
      </c>
      <c r="H23" s="16" t="s">
        <v>115</v>
      </c>
      <c r="I23" s="17">
        <v>42686</v>
      </c>
      <c r="J23" s="17">
        <v>42688</v>
      </c>
      <c r="K23" s="18" t="s">
        <v>23</v>
      </c>
      <c r="L23" s="19">
        <v>1869.9</v>
      </c>
      <c r="M23" s="19"/>
      <c r="N23" s="19"/>
      <c r="O23" s="19">
        <v>1115</v>
      </c>
      <c r="P23" s="19"/>
      <c r="Q23" s="19">
        <v>1181.1600000000001</v>
      </c>
      <c r="R23" s="19"/>
      <c r="S23" s="20">
        <f t="shared" si="1"/>
        <v>4166.0600000000004</v>
      </c>
      <c r="T23" s="21" t="s">
        <v>24</v>
      </c>
    </row>
    <row r="24" spans="2:20" s="5" customFormat="1" ht="126" customHeight="1" x14ac:dyDescent="0.25">
      <c r="B24" s="15" t="s">
        <v>28</v>
      </c>
      <c r="C24" s="48" t="s">
        <v>96</v>
      </c>
      <c r="D24" s="47" t="s">
        <v>167</v>
      </c>
      <c r="E24" s="49">
        <v>1</v>
      </c>
      <c r="F24" s="16" t="s">
        <v>21</v>
      </c>
      <c r="G24" s="14" t="s">
        <v>22</v>
      </c>
      <c r="H24" s="16" t="s">
        <v>100</v>
      </c>
      <c r="I24" s="17">
        <v>42687</v>
      </c>
      <c r="J24" s="17">
        <v>42687</v>
      </c>
      <c r="K24" s="18" t="s">
        <v>23</v>
      </c>
      <c r="L24" s="19">
        <v>366</v>
      </c>
      <c r="M24" s="19"/>
      <c r="N24" s="19"/>
      <c r="O24" s="19">
        <v>224</v>
      </c>
      <c r="P24" s="19"/>
      <c r="Q24" s="19">
        <v>572</v>
      </c>
      <c r="R24" s="19"/>
      <c r="S24" s="20">
        <f t="shared" si="1"/>
        <v>1162</v>
      </c>
      <c r="T24" s="21" t="s">
        <v>24</v>
      </c>
    </row>
    <row r="25" spans="2:20" s="5" customFormat="1" ht="56.25" x14ac:dyDescent="0.25">
      <c r="B25" s="15" t="s">
        <v>28</v>
      </c>
      <c r="C25" s="48" t="s">
        <v>96</v>
      </c>
      <c r="D25" s="47" t="s">
        <v>102</v>
      </c>
      <c r="E25" s="49">
        <v>1</v>
      </c>
      <c r="F25" s="16" t="s">
        <v>21</v>
      </c>
      <c r="G25" s="14" t="s">
        <v>26</v>
      </c>
      <c r="H25" s="16" t="s">
        <v>103</v>
      </c>
      <c r="I25" s="17">
        <v>42690</v>
      </c>
      <c r="J25" s="17">
        <v>42690</v>
      </c>
      <c r="K25" s="18" t="s">
        <v>23</v>
      </c>
      <c r="L25" s="19">
        <v>550</v>
      </c>
      <c r="M25" s="19"/>
      <c r="N25" s="19"/>
      <c r="O25" s="19">
        <v>1097</v>
      </c>
      <c r="P25" s="19"/>
      <c r="Q25" s="19">
        <v>804</v>
      </c>
      <c r="R25" s="19"/>
      <c r="S25" s="20">
        <f t="shared" si="1"/>
        <v>2451</v>
      </c>
      <c r="T25" s="21" t="s">
        <v>24</v>
      </c>
    </row>
    <row r="26" spans="2:20" s="5" customFormat="1" ht="80.25" customHeight="1" x14ac:dyDescent="0.25">
      <c r="B26" s="15" t="s">
        <v>28</v>
      </c>
      <c r="C26" s="48" t="s">
        <v>96</v>
      </c>
      <c r="D26" s="47" t="s">
        <v>168</v>
      </c>
      <c r="E26" s="49">
        <v>1</v>
      </c>
      <c r="F26" s="16" t="s">
        <v>21</v>
      </c>
      <c r="G26" s="14" t="s">
        <v>22</v>
      </c>
      <c r="H26" s="16" t="s">
        <v>99</v>
      </c>
      <c r="I26" s="17">
        <v>42692</v>
      </c>
      <c r="J26" s="17">
        <v>42692</v>
      </c>
      <c r="K26" s="18" t="s">
        <v>23</v>
      </c>
      <c r="L26" s="19">
        <v>514</v>
      </c>
      <c r="M26" s="19"/>
      <c r="N26" s="19"/>
      <c r="O26" s="19">
        <v>264</v>
      </c>
      <c r="P26" s="19"/>
      <c r="Q26" s="19">
        <v>604</v>
      </c>
      <c r="R26" s="19"/>
      <c r="S26" s="20">
        <f t="shared" si="1"/>
        <v>1382</v>
      </c>
      <c r="T26" s="21" t="s">
        <v>24</v>
      </c>
    </row>
    <row r="27" spans="2:20" s="5" customFormat="1" ht="80.25" customHeight="1" x14ac:dyDescent="0.25">
      <c r="B27" s="15" t="s">
        <v>28</v>
      </c>
      <c r="C27" s="48" t="s">
        <v>96</v>
      </c>
      <c r="D27" s="47" t="s">
        <v>169</v>
      </c>
      <c r="E27" s="49">
        <v>1</v>
      </c>
      <c r="F27" s="16" t="s">
        <v>21</v>
      </c>
      <c r="G27" s="14" t="s">
        <v>22</v>
      </c>
      <c r="H27" s="16" t="s">
        <v>101</v>
      </c>
      <c r="I27" s="17">
        <v>42693</v>
      </c>
      <c r="J27" s="17">
        <v>42693</v>
      </c>
      <c r="K27" s="18" t="s">
        <v>23</v>
      </c>
      <c r="L27" s="19">
        <v>393</v>
      </c>
      <c r="M27" s="19"/>
      <c r="N27" s="19"/>
      <c r="O27" s="19">
        <v>654</v>
      </c>
      <c r="P27" s="19"/>
      <c r="Q27" s="19">
        <v>646</v>
      </c>
      <c r="R27" s="19"/>
      <c r="S27" s="20">
        <f t="shared" si="1"/>
        <v>1693</v>
      </c>
      <c r="T27" s="21" t="s">
        <v>24</v>
      </c>
    </row>
    <row r="28" spans="2:20" s="5" customFormat="1" ht="56.25" x14ac:dyDescent="0.25">
      <c r="B28" s="15" t="s">
        <v>28</v>
      </c>
      <c r="C28" s="48" t="s">
        <v>96</v>
      </c>
      <c r="D28" s="47" t="s">
        <v>170</v>
      </c>
      <c r="E28" s="49">
        <v>1</v>
      </c>
      <c r="F28" s="16" t="s">
        <v>21</v>
      </c>
      <c r="G28" s="14" t="s">
        <v>22</v>
      </c>
      <c r="H28" s="16" t="s">
        <v>115</v>
      </c>
      <c r="I28" s="17">
        <v>42696</v>
      </c>
      <c r="J28" s="17">
        <v>42702</v>
      </c>
      <c r="K28" s="18" t="s">
        <v>23</v>
      </c>
      <c r="L28" s="19">
        <v>1100</v>
      </c>
      <c r="M28" s="19"/>
      <c r="N28" s="19"/>
      <c r="O28" s="19">
        <v>1704</v>
      </c>
      <c r="P28" s="19"/>
      <c r="Q28" s="19">
        <v>1156</v>
      </c>
      <c r="R28" s="19"/>
      <c r="S28" s="20">
        <f t="shared" si="1"/>
        <v>3960</v>
      </c>
      <c r="T28" s="21" t="s">
        <v>24</v>
      </c>
    </row>
    <row r="29" spans="2:20" s="5" customFormat="1" ht="69.75" x14ac:dyDescent="0.25">
      <c r="B29" s="15" t="s">
        <v>28</v>
      </c>
      <c r="C29" s="48" t="s">
        <v>96</v>
      </c>
      <c r="D29" s="47" t="s">
        <v>111</v>
      </c>
      <c r="E29" s="49">
        <v>1</v>
      </c>
      <c r="F29" s="16" t="s">
        <v>21</v>
      </c>
      <c r="G29" s="14" t="s">
        <v>26</v>
      </c>
      <c r="H29" s="16" t="s">
        <v>112</v>
      </c>
      <c r="I29" s="17">
        <v>42698</v>
      </c>
      <c r="J29" s="17">
        <v>42698</v>
      </c>
      <c r="K29" s="18" t="s">
        <v>23</v>
      </c>
      <c r="L29" s="19"/>
      <c r="M29" s="19"/>
      <c r="N29" s="19"/>
      <c r="O29" s="19">
        <v>462</v>
      </c>
      <c r="P29" s="19"/>
      <c r="Q29" s="19">
        <v>696.01</v>
      </c>
      <c r="R29" s="19"/>
      <c r="S29" s="20">
        <f t="shared" si="1"/>
        <v>1158.01</v>
      </c>
      <c r="T29" s="21" t="s">
        <v>24</v>
      </c>
    </row>
    <row r="30" spans="2:20" s="5" customFormat="1" ht="69.75" x14ac:dyDescent="0.25">
      <c r="B30" s="15" t="s">
        <v>28</v>
      </c>
      <c r="C30" s="48" t="s">
        <v>96</v>
      </c>
      <c r="D30" s="47" t="s">
        <v>171</v>
      </c>
      <c r="E30" s="49">
        <v>1</v>
      </c>
      <c r="F30" s="16" t="s">
        <v>21</v>
      </c>
      <c r="G30" s="14"/>
      <c r="H30" s="16" t="s">
        <v>91</v>
      </c>
      <c r="I30" s="17">
        <v>42699</v>
      </c>
      <c r="J30" s="17">
        <v>42699</v>
      </c>
      <c r="K30" s="18" t="s">
        <v>23</v>
      </c>
      <c r="L30" s="19"/>
      <c r="M30" s="19"/>
      <c r="N30" s="19"/>
      <c r="O30" s="19"/>
      <c r="P30" s="19"/>
      <c r="Q30" s="19"/>
      <c r="R30" s="19"/>
      <c r="S30" s="20">
        <f t="shared" si="1"/>
        <v>0</v>
      </c>
      <c r="T30" s="21" t="s">
        <v>24</v>
      </c>
    </row>
    <row r="31" spans="2:20" s="5" customFormat="1" ht="56.25" x14ac:dyDescent="0.25">
      <c r="B31" s="15" t="s">
        <v>28</v>
      </c>
      <c r="C31" s="48" t="s">
        <v>96</v>
      </c>
      <c r="D31" s="47" t="s">
        <v>162</v>
      </c>
      <c r="E31" s="49">
        <v>1</v>
      </c>
      <c r="F31" s="16" t="s">
        <v>21</v>
      </c>
      <c r="G31" s="14" t="s">
        <v>26</v>
      </c>
      <c r="H31" s="16" t="s">
        <v>115</v>
      </c>
      <c r="I31" s="17">
        <v>42700</v>
      </c>
      <c r="J31" s="17">
        <v>42700</v>
      </c>
      <c r="K31" s="18" t="s">
        <v>23</v>
      </c>
      <c r="L31" s="19"/>
      <c r="M31" s="19"/>
      <c r="N31" s="19"/>
      <c r="O31" s="19">
        <v>694</v>
      </c>
      <c r="P31" s="19"/>
      <c r="Q31" s="19">
        <v>469.93</v>
      </c>
      <c r="R31" s="19"/>
      <c r="S31" s="20">
        <f t="shared" si="1"/>
        <v>1163.93</v>
      </c>
      <c r="T31" s="21" t="s">
        <v>24</v>
      </c>
    </row>
    <row r="32" spans="2:20" s="5" customFormat="1" ht="56.25" x14ac:dyDescent="0.25">
      <c r="B32" s="15" t="s">
        <v>20</v>
      </c>
      <c r="C32" s="48" t="s">
        <v>96</v>
      </c>
      <c r="D32" s="47" t="s">
        <v>172</v>
      </c>
      <c r="E32" s="49">
        <v>1</v>
      </c>
      <c r="F32" s="16" t="s">
        <v>21</v>
      </c>
      <c r="G32" s="14" t="s">
        <v>22</v>
      </c>
      <c r="H32" s="16" t="s">
        <v>109</v>
      </c>
      <c r="I32" s="17">
        <v>42704</v>
      </c>
      <c r="J32" s="17">
        <v>42704</v>
      </c>
      <c r="K32" s="18" t="s">
        <v>23</v>
      </c>
      <c r="L32" s="19">
        <v>310</v>
      </c>
      <c r="M32" s="19"/>
      <c r="N32" s="19">
        <v>460</v>
      </c>
      <c r="O32" s="19"/>
      <c r="P32" s="19">
        <v>250</v>
      </c>
      <c r="Q32" s="19"/>
      <c r="R32" s="19"/>
      <c r="S32" s="20">
        <f t="shared" si="1"/>
        <v>1020</v>
      </c>
      <c r="T32" s="21" t="s">
        <v>24</v>
      </c>
    </row>
    <row r="33" spans="1:20" s="5" customFormat="1" ht="69.75" x14ac:dyDescent="0.25">
      <c r="B33" s="15" t="s">
        <v>25</v>
      </c>
      <c r="C33" s="48" t="s">
        <v>96</v>
      </c>
      <c r="D33" s="47" t="s">
        <v>113</v>
      </c>
      <c r="E33" s="49">
        <v>1</v>
      </c>
      <c r="F33" s="16" t="s">
        <v>21</v>
      </c>
      <c r="G33" s="14" t="s">
        <v>22</v>
      </c>
      <c r="H33" s="16" t="s">
        <v>78</v>
      </c>
      <c r="I33" s="17">
        <v>42687</v>
      </c>
      <c r="J33" s="17">
        <v>42687</v>
      </c>
      <c r="K33" s="18" t="s">
        <v>23</v>
      </c>
      <c r="L33" s="19">
        <v>802.5</v>
      </c>
      <c r="M33" s="19"/>
      <c r="N33" s="19"/>
      <c r="O33" s="19"/>
      <c r="P33" s="19"/>
      <c r="Q33" s="19"/>
      <c r="R33" s="19"/>
      <c r="S33" s="20">
        <f t="shared" si="1"/>
        <v>802.5</v>
      </c>
      <c r="T33" s="21" t="s">
        <v>24</v>
      </c>
    </row>
    <row r="34" spans="1:20" s="5" customFormat="1" ht="69.75" x14ac:dyDescent="0.25">
      <c r="B34" s="15" t="s">
        <v>32</v>
      </c>
      <c r="C34" s="48" t="s">
        <v>96</v>
      </c>
      <c r="D34" s="47" t="s">
        <v>173</v>
      </c>
      <c r="E34" s="49">
        <v>1</v>
      </c>
      <c r="F34" s="16" t="s">
        <v>21</v>
      </c>
      <c r="G34" s="14" t="s">
        <v>22</v>
      </c>
      <c r="H34" s="16" t="s">
        <v>78</v>
      </c>
      <c r="I34" s="17">
        <v>42705</v>
      </c>
      <c r="J34" s="17">
        <v>42706</v>
      </c>
      <c r="K34" s="18" t="s">
        <v>23</v>
      </c>
      <c r="L34" s="19"/>
      <c r="M34" s="19"/>
      <c r="N34" s="19"/>
      <c r="O34" s="19">
        <v>184</v>
      </c>
      <c r="P34" s="19"/>
      <c r="Q34" s="19">
        <v>595.32000000000005</v>
      </c>
      <c r="R34" s="19"/>
      <c r="S34" s="20">
        <f t="shared" ref="S34" si="2">SUM(L34:R34)</f>
        <v>779.32</v>
      </c>
      <c r="T34" s="21" t="s">
        <v>24</v>
      </c>
    </row>
    <row r="35" spans="1:20" s="5" customFormat="1" ht="69.75" x14ac:dyDescent="0.25">
      <c r="B35" s="15" t="s">
        <v>37</v>
      </c>
      <c r="C35" s="48" t="s">
        <v>96</v>
      </c>
      <c r="D35" s="47" t="s">
        <v>175</v>
      </c>
      <c r="E35" s="49">
        <v>1</v>
      </c>
      <c r="F35" s="16" t="s">
        <v>21</v>
      </c>
      <c r="G35" s="14" t="s">
        <v>22</v>
      </c>
      <c r="H35" s="16" t="s">
        <v>78</v>
      </c>
      <c r="I35" s="17">
        <v>42706</v>
      </c>
      <c r="J35" s="17">
        <v>42707</v>
      </c>
      <c r="K35" s="18" t="s">
        <v>23</v>
      </c>
      <c r="L35" s="19">
        <v>207</v>
      </c>
      <c r="M35" s="19"/>
      <c r="N35" s="19"/>
      <c r="O35" s="19">
        <v>132</v>
      </c>
      <c r="P35" s="19"/>
      <c r="Q35" s="19">
        <v>470.85</v>
      </c>
      <c r="R35" s="19"/>
      <c r="S35" s="20">
        <f>SUM(L35:R35)</f>
        <v>809.85</v>
      </c>
      <c r="T35" s="21" t="s">
        <v>24</v>
      </c>
    </row>
    <row r="36" spans="1:20" s="5" customFormat="1" ht="56.25" x14ac:dyDescent="0.25">
      <c r="B36" s="15" t="s">
        <v>39</v>
      </c>
      <c r="C36" s="48" t="s">
        <v>96</v>
      </c>
      <c r="D36" s="47" t="s">
        <v>117</v>
      </c>
      <c r="E36" s="49">
        <v>1</v>
      </c>
      <c r="F36" s="16" t="s">
        <v>21</v>
      </c>
      <c r="G36" s="14" t="s">
        <v>22</v>
      </c>
      <c r="H36" s="16" t="s">
        <v>118</v>
      </c>
      <c r="I36" s="17">
        <v>42683</v>
      </c>
      <c r="J36" s="17">
        <v>42684</v>
      </c>
      <c r="K36" s="18" t="s">
        <v>23</v>
      </c>
      <c r="L36" s="19">
        <v>785.01</v>
      </c>
      <c r="M36" s="19"/>
      <c r="N36" s="19"/>
      <c r="O36" s="19">
        <v>508</v>
      </c>
      <c r="P36" s="19"/>
      <c r="Q36" s="19">
        <v>395.57</v>
      </c>
      <c r="R36" s="19"/>
      <c r="S36" s="20">
        <f t="shared" si="1"/>
        <v>1688.58</v>
      </c>
      <c r="T36" s="21" t="s">
        <v>24</v>
      </c>
    </row>
    <row r="37" spans="1:20" s="5" customFormat="1" ht="69.75" x14ac:dyDescent="0.25">
      <c r="B37" s="15" t="s">
        <v>37</v>
      </c>
      <c r="C37" s="48" t="s">
        <v>96</v>
      </c>
      <c r="D37" s="47" t="s">
        <v>174</v>
      </c>
      <c r="E37" s="49">
        <v>1</v>
      </c>
      <c r="F37" s="16" t="s">
        <v>21</v>
      </c>
      <c r="G37" s="14" t="s">
        <v>26</v>
      </c>
      <c r="H37" s="16" t="s">
        <v>115</v>
      </c>
      <c r="I37" s="17">
        <v>42713</v>
      </c>
      <c r="J37" s="17">
        <v>42716</v>
      </c>
      <c r="K37" s="18" t="s">
        <v>23</v>
      </c>
      <c r="L37" s="19"/>
      <c r="M37" s="19"/>
      <c r="N37" s="19"/>
      <c r="O37" s="19">
        <v>829</v>
      </c>
      <c r="P37" s="19"/>
      <c r="Q37" s="19"/>
      <c r="R37" s="19"/>
      <c r="S37" s="20">
        <f t="shared" si="1"/>
        <v>829</v>
      </c>
      <c r="T37" s="21" t="s">
        <v>24</v>
      </c>
    </row>
    <row r="38" spans="1:20" s="5" customFormat="1" ht="69.75" x14ac:dyDescent="0.25">
      <c r="B38" s="15" t="s">
        <v>41</v>
      </c>
      <c r="C38" s="48" t="s">
        <v>96</v>
      </c>
      <c r="D38" s="47" t="s">
        <v>174</v>
      </c>
      <c r="E38" s="49">
        <v>2</v>
      </c>
      <c r="F38" s="16" t="s">
        <v>21</v>
      </c>
      <c r="G38" s="14" t="s">
        <v>26</v>
      </c>
      <c r="H38" s="16" t="s">
        <v>115</v>
      </c>
      <c r="I38" s="17">
        <v>42713</v>
      </c>
      <c r="J38" s="17">
        <v>42716</v>
      </c>
      <c r="K38" s="18" t="s">
        <v>71</v>
      </c>
      <c r="L38" s="19">
        <v>1786.99</v>
      </c>
      <c r="M38" s="19"/>
      <c r="N38" s="19"/>
      <c r="O38" s="19"/>
      <c r="P38" s="19"/>
      <c r="Q38" s="19"/>
      <c r="R38" s="19"/>
      <c r="S38" s="20">
        <f t="shared" si="1"/>
        <v>1786.99</v>
      </c>
      <c r="T38" s="21" t="s">
        <v>24</v>
      </c>
    </row>
    <row r="39" spans="1:20" s="6" customFormat="1" ht="26.25" x14ac:dyDescent="0.25">
      <c r="B39" s="32" t="s">
        <v>32</v>
      </c>
      <c r="C39" s="25" t="s">
        <v>33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4"/>
    </row>
    <row r="40" spans="1:20" s="6" customFormat="1" ht="26.25" x14ac:dyDescent="0.25">
      <c r="B40" s="32" t="s">
        <v>25</v>
      </c>
      <c r="C40" s="25" t="s">
        <v>34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7"/>
      <c r="O40" s="27"/>
      <c r="P40" s="27"/>
      <c r="Q40" s="27"/>
      <c r="R40" s="27"/>
      <c r="S40" s="35"/>
      <c r="T40" s="34"/>
    </row>
    <row r="41" spans="1:20" s="6" customFormat="1" ht="26.25" x14ac:dyDescent="0.25">
      <c r="B41" s="32" t="s">
        <v>20</v>
      </c>
      <c r="C41" s="25" t="s">
        <v>35</v>
      </c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7"/>
      <c r="O41" s="27"/>
      <c r="P41" s="27"/>
      <c r="Q41" s="27"/>
      <c r="R41" s="27"/>
      <c r="S41" s="27"/>
      <c r="T41" s="34"/>
    </row>
    <row r="42" spans="1:20" s="6" customFormat="1" ht="26.25" x14ac:dyDescent="0.25">
      <c r="B42" s="32" t="s">
        <v>29</v>
      </c>
      <c r="C42" s="25" t="s">
        <v>36</v>
      </c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7"/>
      <c r="O42" s="27"/>
      <c r="P42" s="27"/>
      <c r="Q42" s="27"/>
      <c r="R42" s="27"/>
      <c r="S42" s="27"/>
      <c r="T42" s="34"/>
    </row>
    <row r="43" spans="1:20" s="6" customFormat="1" ht="26.25" x14ac:dyDescent="0.25">
      <c r="A43"/>
      <c r="B43" s="32" t="s">
        <v>37</v>
      </c>
      <c r="C43" s="25" t="s">
        <v>38</v>
      </c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7"/>
      <c r="O43" s="27"/>
      <c r="P43" s="27"/>
      <c r="Q43" s="27"/>
      <c r="R43" s="27"/>
      <c r="S43" s="27"/>
      <c r="T43" s="34"/>
    </row>
    <row r="44" spans="1:20" s="6" customFormat="1" ht="26.25" x14ac:dyDescent="0.25">
      <c r="A44"/>
      <c r="B44" s="32" t="s">
        <v>39</v>
      </c>
      <c r="C44" s="25" t="s">
        <v>40</v>
      </c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34"/>
    </row>
    <row r="45" spans="1:20" s="6" customFormat="1" ht="26.25" x14ac:dyDescent="0.25">
      <c r="A45"/>
      <c r="B45" s="32" t="s">
        <v>41</v>
      </c>
      <c r="C45" s="25" t="s">
        <v>42</v>
      </c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7"/>
      <c r="O45" s="27"/>
      <c r="P45" s="27"/>
      <c r="Q45" s="27"/>
      <c r="R45" s="27"/>
      <c r="S45" s="27"/>
      <c r="T45" s="34"/>
    </row>
    <row r="46" spans="1:20" s="6" customFormat="1" ht="26.25" x14ac:dyDescent="0.25">
      <c r="A46"/>
      <c r="B46" s="32" t="s">
        <v>43</v>
      </c>
      <c r="C46" s="25" t="s">
        <v>44</v>
      </c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7"/>
      <c r="O46" s="27"/>
      <c r="P46" s="27"/>
      <c r="Q46" s="27"/>
      <c r="R46" s="27"/>
      <c r="S46" s="27"/>
      <c r="T46" s="34"/>
    </row>
    <row r="47" spans="1:20" s="6" customFormat="1" ht="26.25" x14ac:dyDescent="0.25">
      <c r="A47"/>
      <c r="B47" s="32" t="s">
        <v>30</v>
      </c>
      <c r="C47" s="25" t="s">
        <v>45</v>
      </c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7"/>
      <c r="O47" s="27"/>
      <c r="P47" s="27"/>
      <c r="Q47" s="27"/>
      <c r="R47" s="27"/>
      <c r="S47" s="27"/>
      <c r="T47" s="34"/>
    </row>
    <row r="48" spans="1:20" s="6" customFormat="1" ht="26.25" x14ac:dyDescent="0.25">
      <c r="A48"/>
      <c r="B48" s="32" t="s">
        <v>28</v>
      </c>
      <c r="C48" s="25" t="s">
        <v>46</v>
      </c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7"/>
      <c r="O48" s="27"/>
      <c r="P48" s="27"/>
      <c r="Q48" s="27"/>
      <c r="R48" s="27"/>
      <c r="S48" s="27"/>
      <c r="T48" s="34"/>
    </row>
    <row r="49" spans="1:20" s="6" customFormat="1" ht="26.25" x14ac:dyDescent="0.25">
      <c r="A49"/>
      <c r="B49" s="32" t="s">
        <v>31</v>
      </c>
      <c r="C49" s="25" t="s">
        <v>47</v>
      </c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7"/>
      <c r="O49" s="27"/>
      <c r="P49" s="27"/>
      <c r="Q49" s="27"/>
      <c r="R49" s="27"/>
      <c r="S49" s="27"/>
      <c r="T49" s="34"/>
    </row>
    <row r="50" spans="1:20" s="6" customFormat="1" ht="27" thickBot="1" x14ac:dyDescent="0.3">
      <c r="A50"/>
      <c r="B50" s="33" t="s">
        <v>27</v>
      </c>
      <c r="C50" s="29" t="s">
        <v>48</v>
      </c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0"/>
      <c r="O50" s="30"/>
      <c r="P50" s="30"/>
      <c r="Q50" s="30"/>
      <c r="R50" s="30"/>
      <c r="S50" s="30"/>
      <c r="T50" s="36"/>
    </row>
  </sheetData>
  <sortState ref="B5:T22">
    <sortCondition ref="I5:I22"/>
    <sortCondition ref="J5:J22"/>
  </sortState>
  <mergeCells count="2">
    <mergeCell ref="B2:T2"/>
    <mergeCell ref="B3:T3"/>
  </mergeCells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NOVIEMBRE2015</vt:lpstr>
      <vt:lpstr>DICIEMBRE2015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mpozos</dc:creator>
  <cp:lastModifiedBy>mpozos</cp:lastModifiedBy>
  <cp:lastPrinted>2016-02-02T17:48:31Z</cp:lastPrinted>
  <dcterms:created xsi:type="dcterms:W3CDTF">2015-07-10T21:51:51Z</dcterms:created>
  <dcterms:modified xsi:type="dcterms:W3CDTF">2016-04-25T19:15:32Z</dcterms:modified>
</cp:coreProperties>
</file>